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120" yWindow="120" windowWidth="9720" windowHeight="7320" activeTab="3"/>
  </bookViews>
  <sheets>
    <sheet name="Ф.4.3.КФК7321" sheetId="13" r:id="rId1"/>
    <sheet name="Ф.4.3.КФК1021" sheetId="5" r:id="rId2"/>
    <sheet name="Ф.4.1." sheetId="4" r:id="rId3"/>
    <sheet name="Ф.4.2." sheetId="1" r:id="rId4"/>
    <sheet name="Ф.№2 місц." sheetId="3" r:id="rId5"/>
    <sheet name="Ф.№2.субв " sheetId="7" r:id="rId6"/>
    <sheet name="Ф.№2.дотація" sheetId="6" r:id="rId7"/>
    <sheet name="Ф.№2.НУШ" sheetId="10" r:id="rId8"/>
    <sheet name="Ф.№2.НУШ співфін" sheetId="8" r:id="rId9"/>
    <sheet name="Ф.№2.інклюз." sheetId="9" r:id="rId10"/>
    <sheet name="Ф.№2.спром.шк." sheetId="11" r:id="rId11"/>
    <sheet name="Ф.№2.спр.ш.співфін." sheetId="12" r:id="rId12"/>
  </sheets>
  <externalReferences>
    <externalReference r:id="rId13"/>
  </externalReferences>
  <definedNames>
    <definedName name="_xlnm.Print_Titles" localSheetId="2">Ф.4.1.!$22:$22</definedName>
    <definedName name="_xlnm.Print_Titles" localSheetId="1">Ф.4.3.КФК1021!$21:$21</definedName>
    <definedName name="_xlnm.Print_Titles" localSheetId="0">Ф.4.3.КФК7321!$21:$21</definedName>
    <definedName name="_xlnm.Print_Area" localSheetId="2">Ф.4.1.!$A$1:$R$106</definedName>
  </definedNames>
  <calcPr calcId="124519"/>
</workbook>
</file>

<file path=xl/calcChain.xml><?xml version="1.0" encoding="utf-8"?>
<calcChain xmlns="http://schemas.openxmlformats.org/spreadsheetml/2006/main">
  <c r="D24" i="4"/>
  <c r="J31" i="10"/>
  <c r="I31"/>
  <c r="H31"/>
  <c r="G31"/>
  <c r="D31"/>
  <c r="J31" i="8"/>
  <c r="I31"/>
  <c r="H31"/>
  <c r="G31"/>
  <c r="D31"/>
  <c r="J31" i="9"/>
  <c r="I31"/>
  <c r="H31"/>
  <c r="G31"/>
  <c r="D31"/>
  <c r="O31" i="3"/>
  <c r="N31"/>
  <c r="M31"/>
  <c r="L31"/>
  <c r="J31"/>
  <c r="I31"/>
  <c r="H31"/>
  <c r="G31"/>
  <c r="D31"/>
  <c r="J61" i="12"/>
  <c r="I61"/>
  <c r="H61"/>
  <c r="G61"/>
  <c r="D61"/>
  <c r="J31"/>
  <c r="I31"/>
  <c r="H31"/>
  <c r="G31"/>
  <c r="D31"/>
  <c r="J61" i="11"/>
  <c r="I61"/>
  <c r="H61"/>
  <c r="G61"/>
  <c r="D61"/>
  <c r="J31"/>
  <c r="I31"/>
  <c r="H31"/>
  <c r="G31"/>
  <c r="D31"/>
  <c r="J61" i="9"/>
  <c r="I61"/>
  <c r="H61"/>
  <c r="G61"/>
  <c r="D61"/>
  <c r="J29"/>
  <c r="I29"/>
  <c r="H29"/>
  <c r="G29"/>
  <c r="D29"/>
  <c r="J27"/>
  <c r="I27"/>
  <c r="H27"/>
  <c r="G27"/>
  <c r="D27"/>
  <c r="J61" i="8"/>
  <c r="I61"/>
  <c r="H61"/>
  <c r="G61"/>
  <c r="D61"/>
  <c r="J61" i="10"/>
  <c r="I61"/>
  <c r="H61"/>
  <c r="G61"/>
  <c r="D61"/>
  <c r="J29" i="6"/>
  <c r="I29"/>
  <c r="H29"/>
  <c r="G29"/>
  <c r="D29"/>
  <c r="J27"/>
  <c r="I27"/>
  <c r="H27"/>
  <c r="G27"/>
  <c r="D27"/>
  <c r="O29" i="7"/>
  <c r="N29"/>
  <c r="M29"/>
  <c r="L29"/>
  <c r="J29"/>
  <c r="I29"/>
  <c r="H29"/>
  <c r="G29"/>
  <c r="D29"/>
  <c r="O27"/>
  <c r="N27"/>
  <c r="M27"/>
  <c r="L27"/>
  <c r="J27"/>
  <c r="I27"/>
  <c r="H27"/>
  <c r="G27"/>
  <c r="D27"/>
  <c r="O58" i="3"/>
  <c r="N58"/>
  <c r="M58"/>
  <c r="L58"/>
  <c r="J58"/>
  <c r="I58"/>
  <c r="H58"/>
  <c r="G58"/>
  <c r="D58"/>
  <c r="O57"/>
  <c r="N57"/>
  <c r="M57"/>
  <c r="L57"/>
  <c r="J57"/>
  <c r="I57"/>
  <c r="H57"/>
  <c r="G57"/>
  <c r="D57"/>
  <c r="O46"/>
  <c r="N46"/>
  <c r="M46"/>
  <c r="L46"/>
  <c r="J46"/>
  <c r="I46"/>
  <c r="H46"/>
  <c r="G46"/>
  <c r="D46"/>
  <c r="O42"/>
  <c r="N42"/>
  <c r="M42"/>
  <c r="L42"/>
  <c r="J42"/>
  <c r="I42"/>
  <c r="H42"/>
  <c r="G42"/>
  <c r="D42"/>
  <c r="O41"/>
  <c r="N41"/>
  <c r="M41"/>
  <c r="L41"/>
  <c r="J41"/>
  <c r="I41"/>
  <c r="H41"/>
  <c r="G41"/>
  <c r="D41"/>
  <c r="O40"/>
  <c r="N40"/>
  <c r="M40"/>
  <c r="L40"/>
  <c r="J40"/>
  <c r="I40"/>
  <c r="H40"/>
  <c r="G40"/>
  <c r="D40"/>
  <c r="O39"/>
  <c r="N39"/>
  <c r="M39"/>
  <c r="L39"/>
  <c r="J39"/>
  <c r="I39"/>
  <c r="H39"/>
  <c r="G39"/>
  <c r="D39"/>
  <c r="O38"/>
  <c r="N38"/>
  <c r="M38"/>
  <c r="L38"/>
  <c r="J38"/>
  <c r="I38"/>
  <c r="H38"/>
  <c r="G38"/>
  <c r="D38"/>
  <c r="O35"/>
  <c r="N35"/>
  <c r="M35"/>
  <c r="L35"/>
  <c r="J35"/>
  <c r="I35"/>
  <c r="H35"/>
  <c r="G35"/>
  <c r="D35"/>
  <c r="O34"/>
  <c r="N34"/>
  <c r="M34"/>
  <c r="L34"/>
  <c r="J34"/>
  <c r="I34"/>
  <c r="H34"/>
  <c r="G34"/>
  <c r="D34"/>
  <c r="O33"/>
  <c r="N33"/>
  <c r="M33"/>
  <c r="L33"/>
  <c r="J33"/>
  <c r="I33"/>
  <c r="H33"/>
  <c r="G33"/>
  <c r="D33"/>
  <c r="M32"/>
  <c r="L32"/>
  <c r="J32"/>
  <c r="I32"/>
  <c r="H32"/>
  <c r="G32"/>
  <c r="D32"/>
  <c r="O29"/>
  <c r="N29"/>
  <c r="M29"/>
  <c r="L29"/>
  <c r="J29"/>
  <c r="I29"/>
  <c r="H29"/>
  <c r="G29"/>
  <c r="D29"/>
  <c r="O27"/>
  <c r="N27"/>
  <c r="M27"/>
  <c r="L27"/>
  <c r="J27"/>
  <c r="I27"/>
  <c r="H27"/>
  <c r="G27"/>
  <c r="D27"/>
  <c r="E15"/>
  <c r="E15" i="5" s="1"/>
  <c r="G15" i="4"/>
  <c r="I70" i="5"/>
  <c r="I67"/>
  <c r="D70"/>
  <c r="D67"/>
  <c r="I61"/>
  <c r="D61"/>
  <c r="D70" i="13"/>
  <c r="I70"/>
  <c r="I67"/>
  <c r="D38" i="4"/>
  <c r="D39"/>
  <c r="D40"/>
  <c r="D41"/>
  <c r="D67" i="13"/>
  <c r="K31" i="8"/>
  <c r="K31" i="10"/>
  <c r="A6" i="13"/>
  <c r="A6" i="5"/>
  <c r="A6" i="4"/>
  <c r="A6" i="1"/>
  <c r="A6" i="12"/>
  <c r="A6" i="11"/>
  <c r="A6" i="9"/>
  <c r="A6" i="8"/>
  <c r="A6" i="10"/>
  <c r="A6" i="6"/>
  <c r="A6" i="7"/>
  <c r="E15" i="13"/>
  <c r="E15" i="1"/>
  <c r="E15" i="12"/>
  <c r="E15" i="11"/>
  <c r="E15" i="8"/>
  <c r="E15" i="10"/>
  <c r="E15" i="6"/>
  <c r="O29" i="9"/>
  <c r="N29"/>
  <c r="M29"/>
  <c r="L29"/>
  <c r="O27"/>
  <c r="N27"/>
  <c r="M27"/>
  <c r="L27"/>
  <c r="D68" i="13"/>
  <c r="D65"/>
  <c r="E22"/>
  <c r="I68"/>
  <c r="I65"/>
  <c r="J70"/>
  <c r="J68" s="1"/>
  <c r="J67"/>
  <c r="J65" s="1"/>
  <c r="D26"/>
  <c r="D25" s="1"/>
  <c r="F26"/>
  <c r="F25" s="1"/>
  <c r="F24" s="1"/>
  <c r="G26"/>
  <c r="G25" s="1"/>
  <c r="H26"/>
  <c r="H25" s="1"/>
  <c r="I26"/>
  <c r="I25" s="1"/>
  <c r="J26"/>
  <c r="J25" s="1"/>
  <c r="K26"/>
  <c r="K25" s="1"/>
  <c r="L26"/>
  <c r="L25" s="1"/>
  <c r="N26"/>
  <c r="N25" s="1"/>
  <c r="N24" s="1"/>
  <c r="N22" s="1"/>
  <c r="M27"/>
  <c r="M28"/>
  <c r="M29"/>
  <c r="M31"/>
  <c r="M32"/>
  <c r="M33"/>
  <c r="M34"/>
  <c r="M35"/>
  <c r="M36"/>
  <c r="D37"/>
  <c r="F37"/>
  <c r="G37"/>
  <c r="H37"/>
  <c r="I37"/>
  <c r="J37"/>
  <c r="K37"/>
  <c r="L37"/>
  <c r="N37"/>
  <c r="M38"/>
  <c r="M39"/>
  <c r="M40"/>
  <c r="M41"/>
  <c r="M42"/>
  <c r="M43"/>
  <c r="D44"/>
  <c r="D30" s="1"/>
  <c r="F44"/>
  <c r="F30" s="1"/>
  <c r="G44"/>
  <c r="H44"/>
  <c r="I44"/>
  <c r="I30" s="1"/>
  <c r="J44"/>
  <c r="J30" s="1"/>
  <c r="K44"/>
  <c r="L44"/>
  <c r="L30" s="1"/>
  <c r="N44"/>
  <c r="N30" s="1"/>
  <c r="M45"/>
  <c r="M46"/>
  <c r="D47"/>
  <c r="E47"/>
  <c r="F47"/>
  <c r="G47"/>
  <c r="H47"/>
  <c r="I47"/>
  <c r="J47"/>
  <c r="K47"/>
  <c r="L47"/>
  <c r="N47"/>
  <c r="M48"/>
  <c r="M49"/>
  <c r="D50"/>
  <c r="E50"/>
  <c r="F50"/>
  <c r="G50"/>
  <c r="H50"/>
  <c r="I50"/>
  <c r="J50"/>
  <c r="K50"/>
  <c r="L50"/>
  <c r="M50"/>
  <c r="N50"/>
  <c r="M51"/>
  <c r="M52"/>
  <c r="M53"/>
  <c r="D54"/>
  <c r="F54"/>
  <c r="G54"/>
  <c r="H54"/>
  <c r="M54" s="1"/>
  <c r="I54"/>
  <c r="J54"/>
  <c r="K54"/>
  <c r="L54"/>
  <c r="N54"/>
  <c r="M55"/>
  <c r="M56"/>
  <c r="M57"/>
  <c r="M58"/>
  <c r="M61"/>
  <c r="D62"/>
  <c r="D60" s="1"/>
  <c r="E62"/>
  <c r="F62"/>
  <c r="G62"/>
  <c r="H62"/>
  <c r="I62"/>
  <c r="I60" s="1"/>
  <c r="J62"/>
  <c r="J60" s="1"/>
  <c r="J59" s="1"/>
  <c r="K62"/>
  <c r="L62"/>
  <c r="N62"/>
  <c r="N60" s="1"/>
  <c r="N59" s="1"/>
  <c r="M63"/>
  <c r="M64"/>
  <c r="E65"/>
  <c r="F65"/>
  <c r="M65" s="1"/>
  <c r="G65"/>
  <c r="H65"/>
  <c r="K65"/>
  <c r="L65"/>
  <c r="N65"/>
  <c r="M66"/>
  <c r="M67"/>
  <c r="E68"/>
  <c r="F68"/>
  <c r="G68"/>
  <c r="H68"/>
  <c r="K68"/>
  <c r="L68"/>
  <c r="N68"/>
  <c r="M69"/>
  <c r="M70"/>
  <c r="M71"/>
  <c r="M72"/>
  <c r="M73"/>
  <c r="D74"/>
  <c r="E74"/>
  <c r="F74"/>
  <c r="G74"/>
  <c r="H74"/>
  <c r="M74" s="1"/>
  <c r="I74"/>
  <c r="J74"/>
  <c r="K74"/>
  <c r="L74"/>
  <c r="N74"/>
  <c r="M75"/>
  <c r="M76"/>
  <c r="M77"/>
  <c r="M78"/>
  <c r="I79"/>
  <c r="D80"/>
  <c r="D79" s="1"/>
  <c r="E80"/>
  <c r="E79" s="1"/>
  <c r="F80"/>
  <c r="F79" s="1"/>
  <c r="G80"/>
  <c r="G79" s="1"/>
  <c r="H80"/>
  <c r="H79" s="1"/>
  <c r="I80"/>
  <c r="J80"/>
  <c r="J79" s="1"/>
  <c r="K80"/>
  <c r="K79" s="1"/>
  <c r="L80"/>
  <c r="L79" s="1"/>
  <c r="N80"/>
  <c r="N79" s="1"/>
  <c r="M81"/>
  <c r="M82"/>
  <c r="M83"/>
  <c r="D84"/>
  <c r="E84"/>
  <c r="F84"/>
  <c r="G84"/>
  <c r="H84"/>
  <c r="I84"/>
  <c r="J84"/>
  <c r="K84"/>
  <c r="L84"/>
  <c r="N84"/>
  <c r="M85"/>
  <c r="J70" i="5"/>
  <c r="J61"/>
  <c r="O61" i="12"/>
  <c r="N61"/>
  <c r="M61"/>
  <c r="L61"/>
  <c r="O61" i="11"/>
  <c r="N61"/>
  <c r="M61"/>
  <c r="L61"/>
  <c r="O31"/>
  <c r="N31"/>
  <c r="M31"/>
  <c r="L31"/>
  <c r="O61" i="9"/>
  <c r="N61"/>
  <c r="M61"/>
  <c r="L61"/>
  <c r="O31"/>
  <c r="N31"/>
  <c r="M31"/>
  <c r="L31"/>
  <c r="O61" i="8"/>
  <c r="N61"/>
  <c r="M61"/>
  <c r="L61"/>
  <c r="O31"/>
  <c r="N31"/>
  <c r="M31"/>
  <c r="L31"/>
  <c r="O61" i="10"/>
  <c r="N61"/>
  <c r="M61"/>
  <c r="L61"/>
  <c r="D26"/>
  <c r="O31"/>
  <c r="N31"/>
  <c r="M31"/>
  <c r="L31"/>
  <c r="D26" i="12"/>
  <c r="D25"/>
  <c r="D37"/>
  <c r="D54"/>
  <c r="F37"/>
  <c r="G28"/>
  <c r="G26" s="1"/>
  <c r="P43"/>
  <c r="G37"/>
  <c r="G44"/>
  <c r="G30"/>
  <c r="G54"/>
  <c r="H26"/>
  <c r="H25" s="1"/>
  <c r="H37"/>
  <c r="H44"/>
  <c r="H30" s="1"/>
  <c r="H54"/>
  <c r="H60"/>
  <c r="I26"/>
  <c r="I25" s="1"/>
  <c r="I37"/>
  <c r="I44"/>
  <c r="I30" s="1"/>
  <c r="I54"/>
  <c r="I60"/>
  <c r="J26"/>
  <c r="J25" s="1"/>
  <c r="J37"/>
  <c r="J44"/>
  <c r="J30" s="1"/>
  <c r="J54"/>
  <c r="J60"/>
  <c r="K29"/>
  <c r="K31"/>
  <c r="K32"/>
  <c r="K33"/>
  <c r="K34"/>
  <c r="K35"/>
  <c r="K38"/>
  <c r="K39"/>
  <c r="K40"/>
  <c r="K41"/>
  <c r="K42"/>
  <c r="K46"/>
  <c r="K44" s="1"/>
  <c r="K57"/>
  <c r="K54" s="1"/>
  <c r="K58"/>
  <c r="L26"/>
  <c r="L25" s="1"/>
  <c r="L37"/>
  <c r="L44"/>
  <c r="L54"/>
  <c r="L60"/>
  <c r="M26"/>
  <c r="M25" s="1"/>
  <c r="M37"/>
  <c r="M44"/>
  <c r="M30"/>
  <c r="M54"/>
  <c r="M60"/>
  <c r="N26"/>
  <c r="N25" s="1"/>
  <c r="N37"/>
  <c r="N44"/>
  <c r="N54"/>
  <c r="N60"/>
  <c r="O26"/>
  <c r="O25" s="1"/>
  <c r="O37"/>
  <c r="O30" s="1"/>
  <c r="O44"/>
  <c r="O54"/>
  <c r="O60"/>
  <c r="P27"/>
  <c r="P26" s="1"/>
  <c r="P29"/>
  <c r="P31"/>
  <c r="P32"/>
  <c r="P33"/>
  <c r="P34"/>
  <c r="P35"/>
  <c r="P36"/>
  <c r="P38"/>
  <c r="P39"/>
  <c r="P40"/>
  <c r="P41"/>
  <c r="P42"/>
  <c r="P46"/>
  <c r="P58"/>
  <c r="R58" s="1"/>
  <c r="Q37"/>
  <c r="K27"/>
  <c r="R27" s="1"/>
  <c r="R29"/>
  <c r="R31"/>
  <c r="R32"/>
  <c r="R33"/>
  <c r="R34"/>
  <c r="R35"/>
  <c r="R36"/>
  <c r="R38"/>
  <c r="R39"/>
  <c r="R40"/>
  <c r="R41"/>
  <c r="R42"/>
  <c r="R43"/>
  <c r="R46"/>
  <c r="R57"/>
  <c r="F26"/>
  <c r="F25" s="1"/>
  <c r="Q26"/>
  <c r="Q25" s="1"/>
  <c r="R28"/>
  <c r="D44"/>
  <c r="D30" s="1"/>
  <c r="E44"/>
  <c r="F44"/>
  <c r="F30" s="1"/>
  <c r="Q44"/>
  <c r="Q30" s="1"/>
  <c r="P45"/>
  <c r="P44" s="1"/>
  <c r="D47"/>
  <c r="E47"/>
  <c r="F47"/>
  <c r="G47"/>
  <c r="H47"/>
  <c r="I47"/>
  <c r="J47"/>
  <c r="K47"/>
  <c r="L47"/>
  <c r="M47"/>
  <c r="N47"/>
  <c r="O47"/>
  <c r="P47"/>
  <c r="Q47"/>
  <c r="R48"/>
  <c r="R49"/>
  <c r="R47" s="1"/>
  <c r="D50"/>
  <c r="E50"/>
  <c r="F50"/>
  <c r="G50"/>
  <c r="H50"/>
  <c r="I50"/>
  <c r="J50"/>
  <c r="K50"/>
  <c r="L50"/>
  <c r="M50"/>
  <c r="N50"/>
  <c r="O50"/>
  <c r="P50"/>
  <c r="Q50"/>
  <c r="R51"/>
  <c r="R52"/>
  <c r="R53"/>
  <c r="E54"/>
  <c r="E23" s="1"/>
  <c r="F54"/>
  <c r="P54"/>
  <c r="Q54"/>
  <c r="R55"/>
  <c r="R54" s="1"/>
  <c r="R56"/>
  <c r="K60"/>
  <c r="R61"/>
  <c r="D62"/>
  <c r="E62"/>
  <c r="F62"/>
  <c r="G62"/>
  <c r="P62"/>
  <c r="R62" s="1"/>
  <c r="Q62"/>
  <c r="R63"/>
  <c r="R64"/>
  <c r="D65"/>
  <c r="E65"/>
  <c r="F65"/>
  <c r="G65"/>
  <c r="P65"/>
  <c r="R65" s="1"/>
  <c r="Q65"/>
  <c r="R66"/>
  <c r="R67"/>
  <c r="D68"/>
  <c r="E68"/>
  <c r="F68"/>
  <c r="G68"/>
  <c r="P68"/>
  <c r="R68" s="1"/>
  <c r="Q68"/>
  <c r="R69"/>
  <c r="R70"/>
  <c r="R71"/>
  <c r="R72"/>
  <c r="R73"/>
  <c r="D74"/>
  <c r="E74"/>
  <c r="F74"/>
  <c r="G74"/>
  <c r="H74"/>
  <c r="I74"/>
  <c r="I59" s="1"/>
  <c r="J74"/>
  <c r="K74"/>
  <c r="L74"/>
  <c r="M74"/>
  <c r="M59" s="1"/>
  <c r="N74"/>
  <c r="O74"/>
  <c r="O59" s="1"/>
  <c r="P74"/>
  <c r="Q74"/>
  <c r="R75"/>
  <c r="R76"/>
  <c r="R74" s="1"/>
  <c r="R77"/>
  <c r="R78"/>
  <c r="H79"/>
  <c r="I79"/>
  <c r="J79"/>
  <c r="K79"/>
  <c r="L79"/>
  <c r="M79"/>
  <c r="N79"/>
  <c r="O79"/>
  <c r="D80"/>
  <c r="D79" s="1"/>
  <c r="E80"/>
  <c r="E79" s="1"/>
  <c r="F80"/>
  <c r="F79" s="1"/>
  <c r="G80"/>
  <c r="G79" s="1"/>
  <c r="P80"/>
  <c r="P79" s="1"/>
  <c r="R79" s="1"/>
  <c r="Q80"/>
  <c r="Q79" s="1"/>
  <c r="R81"/>
  <c r="R82"/>
  <c r="R83"/>
  <c r="D84"/>
  <c r="E84"/>
  <c r="F84"/>
  <c r="G84"/>
  <c r="H84"/>
  <c r="I84"/>
  <c r="J84"/>
  <c r="K84"/>
  <c r="L84"/>
  <c r="M84"/>
  <c r="N84"/>
  <c r="O84"/>
  <c r="P84"/>
  <c r="Q84"/>
  <c r="R85"/>
  <c r="R84" s="1"/>
  <c r="R87"/>
  <c r="D26" i="11"/>
  <c r="D25" s="1"/>
  <c r="D37"/>
  <c r="D54"/>
  <c r="F37"/>
  <c r="G28"/>
  <c r="G26" s="1"/>
  <c r="P43"/>
  <c r="G37"/>
  <c r="G30" s="1"/>
  <c r="G44"/>
  <c r="G54"/>
  <c r="H26"/>
  <c r="H25" s="1"/>
  <c r="H37"/>
  <c r="H44"/>
  <c r="H30"/>
  <c r="H54"/>
  <c r="H60"/>
  <c r="I26"/>
  <c r="I25" s="1"/>
  <c r="I37"/>
  <c r="I30" s="1"/>
  <c r="I44"/>
  <c r="I54"/>
  <c r="I60"/>
  <c r="J26"/>
  <c r="J25" s="1"/>
  <c r="J37"/>
  <c r="J44"/>
  <c r="J30" s="1"/>
  <c r="J54"/>
  <c r="J60"/>
  <c r="K29"/>
  <c r="K31"/>
  <c r="K32"/>
  <c r="K33"/>
  <c r="K34"/>
  <c r="K35"/>
  <c r="K38"/>
  <c r="K39"/>
  <c r="K40"/>
  <c r="K41"/>
  <c r="K42"/>
  <c r="K46"/>
  <c r="K44" s="1"/>
  <c r="K57"/>
  <c r="K54" s="1"/>
  <c r="K58"/>
  <c r="L26"/>
  <c r="L25" s="1"/>
  <c r="L37"/>
  <c r="L44"/>
  <c r="L30"/>
  <c r="L54"/>
  <c r="L60"/>
  <c r="M26"/>
  <c r="M25" s="1"/>
  <c r="M37"/>
  <c r="M30" s="1"/>
  <c r="M44"/>
  <c r="M54"/>
  <c r="M60"/>
  <c r="N26"/>
  <c r="N25" s="1"/>
  <c r="N37"/>
  <c r="N44"/>
  <c r="N30" s="1"/>
  <c r="N54"/>
  <c r="N60"/>
  <c r="O26"/>
  <c r="O25" s="1"/>
  <c r="O37"/>
  <c r="O54"/>
  <c r="O60"/>
  <c r="P27"/>
  <c r="P26" s="1"/>
  <c r="P25" s="1"/>
  <c r="P29"/>
  <c r="P31"/>
  <c r="P32"/>
  <c r="P33"/>
  <c r="P34"/>
  <c r="P35"/>
  <c r="P36"/>
  <c r="P38"/>
  <c r="P39"/>
  <c r="P40"/>
  <c r="P41"/>
  <c r="P42"/>
  <c r="P46"/>
  <c r="R46" s="1"/>
  <c r="P58"/>
  <c r="Q37"/>
  <c r="K27"/>
  <c r="R29"/>
  <c r="R31"/>
  <c r="R32"/>
  <c r="R33"/>
  <c r="R34"/>
  <c r="R35"/>
  <c r="R36"/>
  <c r="R38"/>
  <c r="R39"/>
  <c r="R40"/>
  <c r="R41"/>
  <c r="R42"/>
  <c r="R43"/>
  <c r="R57"/>
  <c r="R58"/>
  <c r="F26"/>
  <c r="F25" s="1"/>
  <c r="Q26"/>
  <c r="Q25" s="1"/>
  <c r="R28"/>
  <c r="D44"/>
  <c r="D30" s="1"/>
  <c r="E44"/>
  <c r="F44"/>
  <c r="F30" s="1"/>
  <c r="O44"/>
  <c r="O30" s="1"/>
  <c r="Q44"/>
  <c r="P45"/>
  <c r="R45" s="1"/>
  <c r="D47"/>
  <c r="E47"/>
  <c r="F47"/>
  <c r="G47"/>
  <c r="H47"/>
  <c r="I47"/>
  <c r="J47"/>
  <c r="K47"/>
  <c r="L47"/>
  <c r="M47"/>
  <c r="N47"/>
  <c r="O47"/>
  <c r="P47"/>
  <c r="Q47"/>
  <c r="R48"/>
  <c r="R47" s="1"/>
  <c r="R49"/>
  <c r="D50"/>
  <c r="E50"/>
  <c r="F50"/>
  <c r="G50"/>
  <c r="H50"/>
  <c r="I50"/>
  <c r="J50"/>
  <c r="K50"/>
  <c r="L50"/>
  <c r="M50"/>
  <c r="N50"/>
  <c r="O50"/>
  <c r="P50"/>
  <c r="Q50"/>
  <c r="R51"/>
  <c r="R50" s="1"/>
  <c r="R52"/>
  <c r="R53"/>
  <c r="E54"/>
  <c r="E23" s="1"/>
  <c r="F54"/>
  <c r="P54"/>
  <c r="Q54"/>
  <c r="R55"/>
  <c r="R56"/>
  <c r="K60"/>
  <c r="R61"/>
  <c r="D62"/>
  <c r="E62"/>
  <c r="F62"/>
  <c r="G62"/>
  <c r="P62"/>
  <c r="R62" s="1"/>
  <c r="Q62"/>
  <c r="R63"/>
  <c r="R64"/>
  <c r="D65"/>
  <c r="E65"/>
  <c r="F65"/>
  <c r="G65"/>
  <c r="P65"/>
  <c r="R65" s="1"/>
  <c r="Q65"/>
  <c r="R66"/>
  <c r="R67"/>
  <c r="D68"/>
  <c r="E68"/>
  <c r="F68"/>
  <c r="G68"/>
  <c r="P68"/>
  <c r="R68" s="1"/>
  <c r="Q68"/>
  <c r="R69"/>
  <c r="R70"/>
  <c r="R71"/>
  <c r="R72"/>
  <c r="R73"/>
  <c r="D74"/>
  <c r="E74"/>
  <c r="F74"/>
  <c r="G74"/>
  <c r="H74"/>
  <c r="H59" s="1"/>
  <c r="I74"/>
  <c r="I59" s="1"/>
  <c r="J74"/>
  <c r="J59" s="1"/>
  <c r="K74"/>
  <c r="L74"/>
  <c r="L59" s="1"/>
  <c r="M74"/>
  <c r="M59" s="1"/>
  <c r="N74"/>
  <c r="N59" s="1"/>
  <c r="O74"/>
  <c r="P74"/>
  <c r="Q74"/>
  <c r="R75"/>
  <c r="R76"/>
  <c r="R77"/>
  <c r="R78"/>
  <c r="E79"/>
  <c r="H79"/>
  <c r="I79"/>
  <c r="J79"/>
  <c r="K79"/>
  <c r="L79"/>
  <c r="M79"/>
  <c r="N79"/>
  <c r="O79"/>
  <c r="D80"/>
  <c r="D79" s="1"/>
  <c r="E80"/>
  <c r="F80"/>
  <c r="F79" s="1"/>
  <c r="G80"/>
  <c r="G79" s="1"/>
  <c r="P80"/>
  <c r="R80" s="1"/>
  <c r="Q80"/>
  <c r="Q79" s="1"/>
  <c r="R81"/>
  <c r="R82"/>
  <c r="R83"/>
  <c r="D84"/>
  <c r="E84"/>
  <c r="F84"/>
  <c r="G84"/>
  <c r="H84"/>
  <c r="I84"/>
  <c r="J84"/>
  <c r="K84"/>
  <c r="L84"/>
  <c r="M84"/>
  <c r="N84"/>
  <c r="O84"/>
  <c r="P84"/>
  <c r="Q84"/>
  <c r="R85"/>
  <c r="R84" s="1"/>
  <c r="R87"/>
  <c r="D25" i="10"/>
  <c r="D37"/>
  <c r="D54"/>
  <c r="F37"/>
  <c r="G28"/>
  <c r="G26" s="1"/>
  <c r="P43"/>
  <c r="G37"/>
  <c r="G44"/>
  <c r="G30"/>
  <c r="G54"/>
  <c r="H26"/>
  <c r="H25" s="1"/>
  <c r="H37"/>
  <c r="H44"/>
  <c r="H54"/>
  <c r="H60"/>
  <c r="I26"/>
  <c r="I25" s="1"/>
  <c r="I37"/>
  <c r="I44"/>
  <c r="I30" s="1"/>
  <c r="I54"/>
  <c r="I60"/>
  <c r="J26"/>
  <c r="J25" s="1"/>
  <c r="J37"/>
  <c r="J44"/>
  <c r="J54"/>
  <c r="J60"/>
  <c r="K29"/>
  <c r="K32"/>
  <c r="K33"/>
  <c r="K34"/>
  <c r="K35"/>
  <c r="K38"/>
  <c r="K37" s="1"/>
  <c r="K39"/>
  <c r="K40"/>
  <c r="K41"/>
  <c r="K42"/>
  <c r="K46"/>
  <c r="K44" s="1"/>
  <c r="K57"/>
  <c r="K54" s="1"/>
  <c r="K58"/>
  <c r="L26"/>
  <c r="L25" s="1"/>
  <c r="L37"/>
  <c r="L44"/>
  <c r="L54"/>
  <c r="L60"/>
  <c r="M26"/>
  <c r="M25" s="1"/>
  <c r="M37"/>
  <c r="M30" s="1"/>
  <c r="M44"/>
  <c r="M54"/>
  <c r="M60"/>
  <c r="N26"/>
  <c r="N25" s="1"/>
  <c r="N37"/>
  <c r="N44"/>
  <c r="N30" s="1"/>
  <c r="N54"/>
  <c r="N60"/>
  <c r="O26"/>
  <c r="O25"/>
  <c r="O37"/>
  <c r="O44"/>
  <c r="O30" s="1"/>
  <c r="O54"/>
  <c r="O60"/>
  <c r="P27"/>
  <c r="P26" s="1"/>
  <c r="P25" s="1"/>
  <c r="P29"/>
  <c r="P31"/>
  <c r="R31" s="1"/>
  <c r="P32"/>
  <c r="P33"/>
  <c r="R33" s="1"/>
  <c r="P34"/>
  <c r="P35"/>
  <c r="R35" s="1"/>
  <c r="P36"/>
  <c r="P38"/>
  <c r="P37" s="1"/>
  <c r="P39"/>
  <c r="P40"/>
  <c r="R40" s="1"/>
  <c r="P41"/>
  <c r="P42"/>
  <c r="R42" s="1"/>
  <c r="P46"/>
  <c r="R46" s="1"/>
  <c r="P58"/>
  <c r="Q37"/>
  <c r="K27"/>
  <c r="R29"/>
  <c r="R32"/>
  <c r="R34"/>
  <c r="R36"/>
  <c r="R39"/>
  <c r="R41"/>
  <c r="R43"/>
  <c r="R57"/>
  <c r="R58"/>
  <c r="F26"/>
  <c r="F25" s="1"/>
  <c r="Q26"/>
  <c r="Q25" s="1"/>
  <c r="R28"/>
  <c r="D44"/>
  <c r="D30" s="1"/>
  <c r="E44"/>
  <c r="F44"/>
  <c r="F30" s="1"/>
  <c r="Q44"/>
  <c r="Q30" s="1"/>
  <c r="P45"/>
  <c r="P44" s="1"/>
  <c r="D47"/>
  <c r="E47"/>
  <c r="F47"/>
  <c r="G47"/>
  <c r="H47"/>
  <c r="I47"/>
  <c r="J47"/>
  <c r="K47"/>
  <c r="L47"/>
  <c r="M47"/>
  <c r="N47"/>
  <c r="O47"/>
  <c r="P47"/>
  <c r="Q47"/>
  <c r="R48"/>
  <c r="R49"/>
  <c r="D50"/>
  <c r="E50"/>
  <c r="F50"/>
  <c r="G50"/>
  <c r="H50"/>
  <c r="I50"/>
  <c r="J50"/>
  <c r="K50"/>
  <c r="L50"/>
  <c r="M50"/>
  <c r="N50"/>
  <c r="O50"/>
  <c r="P50"/>
  <c r="Q50"/>
  <c r="R51"/>
  <c r="R50" s="1"/>
  <c r="R52"/>
  <c r="R53"/>
  <c r="E54"/>
  <c r="E23" s="1"/>
  <c r="F54"/>
  <c r="P54"/>
  <c r="Q54"/>
  <c r="R55"/>
  <c r="R56"/>
  <c r="K60"/>
  <c r="R61"/>
  <c r="D62"/>
  <c r="E62"/>
  <c r="F62"/>
  <c r="G62"/>
  <c r="P62"/>
  <c r="R62" s="1"/>
  <c r="Q62"/>
  <c r="R63"/>
  <c r="R64"/>
  <c r="D65"/>
  <c r="E65"/>
  <c r="F65"/>
  <c r="G65"/>
  <c r="P65"/>
  <c r="R65" s="1"/>
  <c r="Q65"/>
  <c r="R66"/>
  <c r="R67"/>
  <c r="D68"/>
  <c r="E68"/>
  <c r="F68"/>
  <c r="G68"/>
  <c r="P68"/>
  <c r="Q68"/>
  <c r="R68"/>
  <c r="R69"/>
  <c r="R70"/>
  <c r="R71"/>
  <c r="R72"/>
  <c r="R73"/>
  <c r="D74"/>
  <c r="E74"/>
  <c r="F74"/>
  <c r="G74"/>
  <c r="H74"/>
  <c r="I74"/>
  <c r="I59" s="1"/>
  <c r="J74"/>
  <c r="K74"/>
  <c r="L74"/>
  <c r="M74"/>
  <c r="M59" s="1"/>
  <c r="N74"/>
  <c r="O74"/>
  <c r="O59" s="1"/>
  <c r="P74"/>
  <c r="Q74"/>
  <c r="R75"/>
  <c r="R76"/>
  <c r="R77"/>
  <c r="R74" s="1"/>
  <c r="R78"/>
  <c r="H79"/>
  <c r="I79"/>
  <c r="J79"/>
  <c r="K79"/>
  <c r="L79"/>
  <c r="M79"/>
  <c r="N79"/>
  <c r="O79"/>
  <c r="D80"/>
  <c r="D79" s="1"/>
  <c r="E80"/>
  <c r="E79" s="1"/>
  <c r="F80"/>
  <c r="F79" s="1"/>
  <c r="G80"/>
  <c r="G79" s="1"/>
  <c r="P80"/>
  <c r="R80" s="1"/>
  <c r="Q80"/>
  <c r="Q79" s="1"/>
  <c r="R81"/>
  <c r="R82"/>
  <c r="R83"/>
  <c r="D84"/>
  <c r="E84"/>
  <c r="F84"/>
  <c r="G84"/>
  <c r="H84"/>
  <c r="I84"/>
  <c r="J84"/>
  <c r="K84"/>
  <c r="L84"/>
  <c r="M84"/>
  <c r="N84"/>
  <c r="O84"/>
  <c r="P84"/>
  <c r="Q84"/>
  <c r="R84"/>
  <c r="R85"/>
  <c r="R87"/>
  <c r="D26" i="9"/>
  <c r="D25" s="1"/>
  <c r="D37"/>
  <c r="D54"/>
  <c r="F37"/>
  <c r="G28"/>
  <c r="G26"/>
  <c r="G25" s="1"/>
  <c r="P43"/>
  <c r="G37"/>
  <c r="G44"/>
  <c r="G30" s="1"/>
  <c r="G54"/>
  <c r="H26"/>
  <c r="H25"/>
  <c r="H37"/>
  <c r="H44"/>
  <c r="H30" s="1"/>
  <c r="H54"/>
  <c r="H60"/>
  <c r="I26"/>
  <c r="I25"/>
  <c r="I37"/>
  <c r="I44"/>
  <c r="I30" s="1"/>
  <c r="I54"/>
  <c r="I60"/>
  <c r="J26"/>
  <c r="J25"/>
  <c r="J37"/>
  <c r="J44"/>
  <c r="J30" s="1"/>
  <c r="J54"/>
  <c r="J60"/>
  <c r="K26"/>
  <c r="K29"/>
  <c r="K31"/>
  <c r="K32"/>
  <c r="K33"/>
  <c r="K34"/>
  <c r="K35"/>
  <c r="K38"/>
  <c r="K37" s="1"/>
  <c r="K39"/>
  <c r="K40"/>
  <c r="K41"/>
  <c r="K42"/>
  <c r="K46"/>
  <c r="K44" s="1"/>
  <c r="K57"/>
  <c r="K54" s="1"/>
  <c r="K58"/>
  <c r="L26"/>
  <c r="L25" s="1"/>
  <c r="L37"/>
  <c r="L44"/>
  <c r="L54"/>
  <c r="L60"/>
  <c r="M26"/>
  <c r="M25" s="1"/>
  <c r="M37"/>
  <c r="M44"/>
  <c r="M54"/>
  <c r="M60"/>
  <c r="N26"/>
  <c r="N25" s="1"/>
  <c r="N37"/>
  <c r="N44"/>
  <c r="N54"/>
  <c r="N60"/>
  <c r="O26"/>
  <c r="O25" s="1"/>
  <c r="O37"/>
  <c r="O54"/>
  <c r="O60"/>
  <c r="P27"/>
  <c r="P26" s="1"/>
  <c r="P29"/>
  <c r="P31"/>
  <c r="P32"/>
  <c r="P33"/>
  <c r="P34"/>
  <c r="P35"/>
  <c r="P36"/>
  <c r="P38"/>
  <c r="P39"/>
  <c r="P40"/>
  <c r="P41"/>
  <c r="P42"/>
  <c r="P46"/>
  <c r="R46" s="1"/>
  <c r="P58"/>
  <c r="Q37"/>
  <c r="K27"/>
  <c r="R27"/>
  <c r="R29"/>
  <c r="R31"/>
  <c r="R32"/>
  <c r="R33"/>
  <c r="R34"/>
  <c r="R35"/>
  <c r="R36"/>
  <c r="R38"/>
  <c r="R39"/>
  <c r="R40"/>
  <c r="R41"/>
  <c r="R42"/>
  <c r="R43"/>
  <c r="R37"/>
  <c r="R57"/>
  <c r="R58"/>
  <c r="F26"/>
  <c r="F25" s="1"/>
  <c r="Q26"/>
  <c r="Q25" s="1"/>
  <c r="R28"/>
  <c r="D44"/>
  <c r="D30" s="1"/>
  <c r="E44"/>
  <c r="F44"/>
  <c r="F30" s="1"/>
  <c r="O44"/>
  <c r="O30" s="1"/>
  <c r="Q44"/>
  <c r="Q30" s="1"/>
  <c r="P45"/>
  <c r="P44" s="1"/>
  <c r="R45"/>
  <c r="R44" s="1"/>
  <c r="R30" s="1"/>
  <c r="D47"/>
  <c r="E47"/>
  <c r="F47"/>
  <c r="G47"/>
  <c r="H47"/>
  <c r="I47"/>
  <c r="J47"/>
  <c r="K47"/>
  <c r="L47"/>
  <c r="M47"/>
  <c r="N47"/>
  <c r="O47"/>
  <c r="P47"/>
  <c r="Q47"/>
  <c r="R48"/>
  <c r="R49"/>
  <c r="D50"/>
  <c r="E50"/>
  <c r="F50"/>
  <c r="G50"/>
  <c r="H50"/>
  <c r="I50"/>
  <c r="J50"/>
  <c r="K50"/>
  <c r="L50"/>
  <c r="M50"/>
  <c r="N50"/>
  <c r="O50"/>
  <c r="P50"/>
  <c r="Q50"/>
  <c r="R51"/>
  <c r="R50" s="1"/>
  <c r="R52"/>
  <c r="R53"/>
  <c r="E54"/>
  <c r="E23" s="1"/>
  <c r="F54"/>
  <c r="P54"/>
  <c r="Q54"/>
  <c r="R55"/>
  <c r="R56"/>
  <c r="K60"/>
  <c r="R61"/>
  <c r="D62"/>
  <c r="E62"/>
  <c r="F62"/>
  <c r="G62"/>
  <c r="P62"/>
  <c r="R62" s="1"/>
  <c r="Q62"/>
  <c r="R63"/>
  <c r="R64"/>
  <c r="D65"/>
  <c r="E65"/>
  <c r="F65"/>
  <c r="G65"/>
  <c r="P65"/>
  <c r="R65" s="1"/>
  <c r="Q65"/>
  <c r="R66"/>
  <c r="R67"/>
  <c r="D68"/>
  <c r="E68"/>
  <c r="F68"/>
  <c r="G68"/>
  <c r="P68"/>
  <c r="R68" s="1"/>
  <c r="Q68"/>
  <c r="R69"/>
  <c r="R70"/>
  <c r="R71"/>
  <c r="R72"/>
  <c r="R73"/>
  <c r="D74"/>
  <c r="E74"/>
  <c r="F74"/>
  <c r="G74"/>
  <c r="H74"/>
  <c r="I74"/>
  <c r="J74"/>
  <c r="K74"/>
  <c r="L74"/>
  <c r="M74"/>
  <c r="N74"/>
  <c r="O74"/>
  <c r="O59" s="1"/>
  <c r="P74"/>
  <c r="Q74"/>
  <c r="R75"/>
  <c r="R76"/>
  <c r="R77"/>
  <c r="R78"/>
  <c r="H79"/>
  <c r="I79"/>
  <c r="J79"/>
  <c r="K79"/>
  <c r="L79"/>
  <c r="M79"/>
  <c r="N79"/>
  <c r="O79"/>
  <c r="D80"/>
  <c r="D79" s="1"/>
  <c r="E80"/>
  <c r="E79" s="1"/>
  <c r="F80"/>
  <c r="F79" s="1"/>
  <c r="G80"/>
  <c r="G79" s="1"/>
  <c r="P80"/>
  <c r="P79" s="1"/>
  <c r="R79" s="1"/>
  <c r="Q80"/>
  <c r="Q79" s="1"/>
  <c r="R81"/>
  <c r="R82"/>
  <c r="R83"/>
  <c r="D84"/>
  <c r="E84"/>
  <c r="F84"/>
  <c r="G84"/>
  <c r="H84"/>
  <c r="I84"/>
  <c r="J84"/>
  <c r="K84"/>
  <c r="L84"/>
  <c r="M84"/>
  <c r="N84"/>
  <c r="O84"/>
  <c r="P84"/>
  <c r="Q84"/>
  <c r="R85"/>
  <c r="R84" s="1"/>
  <c r="R87"/>
  <c r="D26" i="8"/>
  <c r="D25" s="1"/>
  <c r="D37"/>
  <c r="D54"/>
  <c r="F37"/>
  <c r="G28"/>
  <c r="G26"/>
  <c r="G25" s="1"/>
  <c r="P43"/>
  <c r="G37"/>
  <c r="G44"/>
  <c r="G30" s="1"/>
  <c r="G54"/>
  <c r="H26"/>
  <c r="H25" s="1"/>
  <c r="H37"/>
  <c r="H44"/>
  <c r="H30" s="1"/>
  <c r="H54"/>
  <c r="H60"/>
  <c r="I26"/>
  <c r="I25"/>
  <c r="I37"/>
  <c r="I44"/>
  <c r="I30" s="1"/>
  <c r="I54"/>
  <c r="I60"/>
  <c r="J26"/>
  <c r="J25"/>
  <c r="J37"/>
  <c r="J44"/>
  <c r="J30" s="1"/>
  <c r="J54"/>
  <c r="J60"/>
  <c r="K26"/>
  <c r="K29"/>
  <c r="K25" s="1"/>
  <c r="K32"/>
  <c r="K33"/>
  <c r="K34"/>
  <c r="K35"/>
  <c r="K38"/>
  <c r="K39"/>
  <c r="K40"/>
  <c r="K41"/>
  <c r="K42"/>
  <c r="K46"/>
  <c r="K44" s="1"/>
  <c r="K57"/>
  <c r="K54"/>
  <c r="K58"/>
  <c r="L26"/>
  <c r="L25" s="1"/>
  <c r="L37"/>
  <c r="L44"/>
  <c r="L30" s="1"/>
  <c r="L54"/>
  <c r="L60"/>
  <c r="M26"/>
  <c r="M25" s="1"/>
  <c r="M37"/>
  <c r="M44"/>
  <c r="M54"/>
  <c r="M60"/>
  <c r="N26"/>
  <c r="N25" s="1"/>
  <c r="N37"/>
  <c r="N44"/>
  <c r="N30"/>
  <c r="N54"/>
  <c r="N60"/>
  <c r="O26"/>
  <c r="O25" s="1"/>
  <c r="O37"/>
  <c r="O54"/>
  <c r="O60"/>
  <c r="P27"/>
  <c r="P26"/>
  <c r="P25" s="1"/>
  <c r="P29"/>
  <c r="P31"/>
  <c r="P32"/>
  <c r="P33"/>
  <c r="P34"/>
  <c r="P35"/>
  <c r="P36"/>
  <c r="P38"/>
  <c r="P39"/>
  <c r="P40"/>
  <c r="P41"/>
  <c r="P42"/>
  <c r="P46"/>
  <c r="P58"/>
  <c r="R58" s="1"/>
  <c r="Q37"/>
  <c r="K27"/>
  <c r="R27" s="1"/>
  <c r="R29"/>
  <c r="R31"/>
  <c r="R32"/>
  <c r="R33"/>
  <c r="R34"/>
  <c r="R35"/>
  <c r="R36"/>
  <c r="R38"/>
  <c r="R39"/>
  <c r="R40"/>
  <c r="R41"/>
  <c r="R42"/>
  <c r="R43"/>
  <c r="R46"/>
  <c r="R57"/>
  <c r="F26"/>
  <c r="F25" s="1"/>
  <c r="Q26"/>
  <c r="Q25" s="1"/>
  <c r="R28"/>
  <c r="D44"/>
  <c r="D30" s="1"/>
  <c r="E44"/>
  <c r="F44"/>
  <c r="F30" s="1"/>
  <c r="O44"/>
  <c r="O30" s="1"/>
  <c r="Q44"/>
  <c r="Q30" s="1"/>
  <c r="P45"/>
  <c r="R45" s="1"/>
  <c r="R44" s="1"/>
  <c r="D47"/>
  <c r="E47"/>
  <c r="F47"/>
  <c r="G47"/>
  <c r="H47"/>
  <c r="I47"/>
  <c r="J47"/>
  <c r="K47"/>
  <c r="L47"/>
  <c r="M47"/>
  <c r="N47"/>
  <c r="O47"/>
  <c r="P47"/>
  <c r="Q47"/>
  <c r="R48"/>
  <c r="R47" s="1"/>
  <c r="R49"/>
  <c r="D50"/>
  <c r="E50"/>
  <c r="F50"/>
  <c r="G50"/>
  <c r="H50"/>
  <c r="I50"/>
  <c r="J50"/>
  <c r="K50"/>
  <c r="L50"/>
  <c r="M50"/>
  <c r="N50"/>
  <c r="O50"/>
  <c r="P50"/>
  <c r="Q50"/>
  <c r="R51"/>
  <c r="R50" s="1"/>
  <c r="R52"/>
  <c r="R53"/>
  <c r="E54"/>
  <c r="E23" s="1"/>
  <c r="F54"/>
  <c r="P54"/>
  <c r="Q54"/>
  <c r="R55"/>
  <c r="R56"/>
  <c r="K60"/>
  <c r="R61"/>
  <c r="D62"/>
  <c r="E62"/>
  <c r="F62"/>
  <c r="G62"/>
  <c r="P62"/>
  <c r="R62" s="1"/>
  <c r="Q62"/>
  <c r="R63"/>
  <c r="R64"/>
  <c r="D65"/>
  <c r="E65"/>
  <c r="F65"/>
  <c r="G65"/>
  <c r="P65"/>
  <c r="R65" s="1"/>
  <c r="Q65"/>
  <c r="R66"/>
  <c r="R67"/>
  <c r="D68"/>
  <c r="E68"/>
  <c r="F68"/>
  <c r="G68"/>
  <c r="P68"/>
  <c r="R68" s="1"/>
  <c r="Q68"/>
  <c r="R69"/>
  <c r="R70"/>
  <c r="R71"/>
  <c r="R72"/>
  <c r="R73"/>
  <c r="D74"/>
  <c r="E74"/>
  <c r="F74"/>
  <c r="G74"/>
  <c r="H74"/>
  <c r="I74"/>
  <c r="J74"/>
  <c r="K74"/>
  <c r="L74"/>
  <c r="L59" s="1"/>
  <c r="M74"/>
  <c r="M59" s="1"/>
  <c r="N74"/>
  <c r="N59" s="1"/>
  <c r="O74"/>
  <c r="P74"/>
  <c r="Q74"/>
  <c r="R75"/>
  <c r="R76"/>
  <c r="R77"/>
  <c r="R78"/>
  <c r="R74" s="1"/>
  <c r="G79"/>
  <c r="H79"/>
  <c r="I79"/>
  <c r="J79"/>
  <c r="K79"/>
  <c r="L79"/>
  <c r="M79"/>
  <c r="N79"/>
  <c r="O79"/>
  <c r="D80"/>
  <c r="D79" s="1"/>
  <c r="E80"/>
  <c r="E79" s="1"/>
  <c r="F80"/>
  <c r="F79" s="1"/>
  <c r="G80"/>
  <c r="P80"/>
  <c r="R80" s="1"/>
  <c r="Q80"/>
  <c r="Q79" s="1"/>
  <c r="R81"/>
  <c r="R82"/>
  <c r="R83"/>
  <c r="D84"/>
  <c r="E84"/>
  <c r="F84"/>
  <c r="G84"/>
  <c r="H84"/>
  <c r="I84"/>
  <c r="J84"/>
  <c r="K84"/>
  <c r="L84"/>
  <c r="M84"/>
  <c r="N84"/>
  <c r="O84"/>
  <c r="P84"/>
  <c r="Q84"/>
  <c r="R85"/>
  <c r="R84" s="1"/>
  <c r="R87"/>
  <c r="O29" i="6"/>
  <c r="O27"/>
  <c r="N29"/>
  <c r="N27"/>
  <c r="M29"/>
  <c r="M27"/>
  <c r="L29"/>
  <c r="L27"/>
  <c r="D26" i="7"/>
  <c r="D25" s="1"/>
  <c r="D37"/>
  <c r="D54"/>
  <c r="F37"/>
  <c r="G28"/>
  <c r="G26" s="1"/>
  <c r="P43"/>
  <c r="G37"/>
  <c r="G44"/>
  <c r="G30" s="1"/>
  <c r="G54"/>
  <c r="H26"/>
  <c r="H25" s="1"/>
  <c r="H37"/>
  <c r="H44"/>
  <c r="H30"/>
  <c r="H54"/>
  <c r="I26"/>
  <c r="I25" s="1"/>
  <c r="I37"/>
  <c r="I44"/>
  <c r="I30" s="1"/>
  <c r="I54"/>
  <c r="J26"/>
  <c r="J25" s="1"/>
  <c r="J37"/>
  <c r="J44"/>
  <c r="J30"/>
  <c r="J54"/>
  <c r="K29"/>
  <c r="K31"/>
  <c r="K32"/>
  <c r="K33"/>
  <c r="K34"/>
  <c r="K35"/>
  <c r="K38"/>
  <c r="K39"/>
  <c r="K40"/>
  <c r="K41"/>
  <c r="K42"/>
  <c r="K46"/>
  <c r="K44" s="1"/>
  <c r="K57"/>
  <c r="K54" s="1"/>
  <c r="K58"/>
  <c r="L26"/>
  <c r="L25" s="1"/>
  <c r="L37"/>
  <c r="L30" s="1"/>
  <c r="L44"/>
  <c r="L54"/>
  <c r="M26"/>
  <c r="M25" s="1"/>
  <c r="M37"/>
  <c r="M44"/>
  <c r="M30"/>
  <c r="M54"/>
  <c r="N26"/>
  <c r="N25" s="1"/>
  <c r="N37"/>
  <c r="N44"/>
  <c r="N30" s="1"/>
  <c r="N54"/>
  <c r="O26"/>
  <c r="O25" s="1"/>
  <c r="O37"/>
  <c r="O54"/>
  <c r="P27"/>
  <c r="P26" s="1"/>
  <c r="P25" s="1"/>
  <c r="P29"/>
  <c r="P31"/>
  <c r="P32"/>
  <c r="R32" s="1"/>
  <c r="P33"/>
  <c r="P34"/>
  <c r="P35"/>
  <c r="P36"/>
  <c r="R36" s="1"/>
  <c r="P38"/>
  <c r="P39"/>
  <c r="R39" s="1"/>
  <c r="P40"/>
  <c r="P41"/>
  <c r="P37" s="1"/>
  <c r="P42"/>
  <c r="P46"/>
  <c r="P58"/>
  <c r="R58" s="1"/>
  <c r="Q37"/>
  <c r="K27"/>
  <c r="R27" s="1"/>
  <c r="R29"/>
  <c r="R31"/>
  <c r="R33"/>
  <c r="R34"/>
  <c r="R35"/>
  <c r="R38"/>
  <c r="R40"/>
  <c r="R42"/>
  <c r="R43"/>
  <c r="R46"/>
  <c r="R57"/>
  <c r="F26"/>
  <c r="F25" s="1"/>
  <c r="Q26"/>
  <c r="Q25" s="1"/>
  <c r="R28"/>
  <c r="D44"/>
  <c r="D30" s="1"/>
  <c r="E44"/>
  <c r="F44"/>
  <c r="F30" s="1"/>
  <c r="O44"/>
  <c r="O30" s="1"/>
  <c r="Q44"/>
  <c r="Q30" s="1"/>
  <c r="P45"/>
  <c r="R45" s="1"/>
  <c r="R44" s="1"/>
  <c r="D47"/>
  <c r="E47"/>
  <c r="F47"/>
  <c r="G47"/>
  <c r="H47"/>
  <c r="I47"/>
  <c r="J47"/>
  <c r="K47"/>
  <c r="L47"/>
  <c r="M47"/>
  <c r="N47"/>
  <c r="O47"/>
  <c r="P47"/>
  <c r="Q47"/>
  <c r="R48"/>
  <c r="R49"/>
  <c r="R47" s="1"/>
  <c r="D50"/>
  <c r="E50"/>
  <c r="F50"/>
  <c r="G50"/>
  <c r="H50"/>
  <c r="I50"/>
  <c r="J50"/>
  <c r="K50"/>
  <c r="L50"/>
  <c r="M50"/>
  <c r="N50"/>
  <c r="O50"/>
  <c r="P50"/>
  <c r="Q50"/>
  <c r="R51"/>
  <c r="R52"/>
  <c r="R53"/>
  <c r="E54"/>
  <c r="E23" s="1"/>
  <c r="F54"/>
  <c r="P54"/>
  <c r="Q54"/>
  <c r="R55"/>
  <c r="R54" s="1"/>
  <c r="R56"/>
  <c r="H60"/>
  <c r="I60"/>
  <c r="J60"/>
  <c r="K60"/>
  <c r="L60"/>
  <c r="M60"/>
  <c r="N60"/>
  <c r="O60"/>
  <c r="R61"/>
  <c r="D62"/>
  <c r="E62"/>
  <c r="F62"/>
  <c r="G62"/>
  <c r="P62"/>
  <c r="Q62"/>
  <c r="R63"/>
  <c r="R64"/>
  <c r="D65"/>
  <c r="E65"/>
  <c r="F65"/>
  <c r="G65"/>
  <c r="P65"/>
  <c r="R65" s="1"/>
  <c r="Q65"/>
  <c r="R66"/>
  <c r="R67"/>
  <c r="D68"/>
  <c r="E68"/>
  <c r="F68"/>
  <c r="G68"/>
  <c r="P68"/>
  <c r="R68" s="1"/>
  <c r="Q68"/>
  <c r="R69"/>
  <c r="R70"/>
  <c r="R71"/>
  <c r="R72"/>
  <c r="R73"/>
  <c r="D74"/>
  <c r="E74"/>
  <c r="F74"/>
  <c r="G74"/>
  <c r="H74"/>
  <c r="I74"/>
  <c r="I59" s="1"/>
  <c r="J74"/>
  <c r="K74"/>
  <c r="K59" s="1"/>
  <c r="L74"/>
  <c r="M74"/>
  <c r="M59" s="1"/>
  <c r="N74"/>
  <c r="O74"/>
  <c r="O59" s="1"/>
  <c r="P74"/>
  <c r="Q74"/>
  <c r="R75"/>
  <c r="R76"/>
  <c r="R77"/>
  <c r="R78"/>
  <c r="H79"/>
  <c r="I79"/>
  <c r="J79"/>
  <c r="K79"/>
  <c r="L79"/>
  <c r="M79"/>
  <c r="N79"/>
  <c r="O79"/>
  <c r="D80"/>
  <c r="D79" s="1"/>
  <c r="E80"/>
  <c r="E79" s="1"/>
  <c r="F80"/>
  <c r="F79" s="1"/>
  <c r="G80"/>
  <c r="G79" s="1"/>
  <c r="P80"/>
  <c r="P79" s="1"/>
  <c r="Q80"/>
  <c r="Q79" s="1"/>
  <c r="R81"/>
  <c r="R82"/>
  <c r="R83"/>
  <c r="D84"/>
  <c r="E84"/>
  <c r="F84"/>
  <c r="G84"/>
  <c r="H84"/>
  <c r="I84"/>
  <c r="J84"/>
  <c r="K84"/>
  <c r="L84"/>
  <c r="M84"/>
  <c r="N84"/>
  <c r="O84"/>
  <c r="P84"/>
  <c r="Q84"/>
  <c r="R84"/>
  <c r="R85"/>
  <c r="R87"/>
  <c r="D26" i="6"/>
  <c r="D25"/>
  <c r="D37"/>
  <c r="D44"/>
  <c r="D30" s="1"/>
  <c r="D54"/>
  <c r="F37"/>
  <c r="G28"/>
  <c r="G26"/>
  <c r="G25" s="1"/>
  <c r="P43"/>
  <c r="G37"/>
  <c r="G44"/>
  <c r="G54"/>
  <c r="H26"/>
  <c r="H25"/>
  <c r="H37"/>
  <c r="H44"/>
  <c r="H30" s="1"/>
  <c r="H54"/>
  <c r="I26"/>
  <c r="I25" s="1"/>
  <c r="I37"/>
  <c r="I44"/>
  <c r="I54"/>
  <c r="J26"/>
  <c r="J25"/>
  <c r="J37"/>
  <c r="J44"/>
  <c r="J30" s="1"/>
  <c r="J54"/>
  <c r="K29"/>
  <c r="K31"/>
  <c r="K32"/>
  <c r="K33"/>
  <c r="K34"/>
  <c r="K35"/>
  <c r="K38"/>
  <c r="K37" s="1"/>
  <c r="K39"/>
  <c r="K40"/>
  <c r="K41"/>
  <c r="K42"/>
  <c r="K46"/>
  <c r="K44" s="1"/>
  <c r="K30" s="1"/>
  <c r="K57"/>
  <c r="K54" s="1"/>
  <c r="K58"/>
  <c r="L26"/>
  <c r="L25" s="1"/>
  <c r="L37"/>
  <c r="L44"/>
  <c r="L54"/>
  <c r="M26"/>
  <c r="M25"/>
  <c r="M37"/>
  <c r="M44"/>
  <c r="M30" s="1"/>
  <c r="M54"/>
  <c r="N26"/>
  <c r="N25" s="1"/>
  <c r="N37"/>
  <c r="N44"/>
  <c r="N54"/>
  <c r="O26"/>
  <c r="O25"/>
  <c r="O37"/>
  <c r="O54"/>
  <c r="P27"/>
  <c r="P26" s="1"/>
  <c r="P29"/>
  <c r="P31"/>
  <c r="P32"/>
  <c r="P33"/>
  <c r="P34"/>
  <c r="P35"/>
  <c r="P36"/>
  <c r="P38"/>
  <c r="P39"/>
  <c r="P40"/>
  <c r="P41"/>
  <c r="P42"/>
  <c r="P46"/>
  <c r="R46" s="1"/>
  <c r="P58"/>
  <c r="Q37"/>
  <c r="K27"/>
  <c r="R27" s="1"/>
  <c r="R26" s="1"/>
  <c r="R25" s="1"/>
  <c r="R29"/>
  <c r="R31"/>
  <c r="R32"/>
  <c r="R33"/>
  <c r="R34"/>
  <c r="R35"/>
  <c r="R36"/>
  <c r="R38"/>
  <c r="R39"/>
  <c r="R37" s="1"/>
  <c r="R40"/>
  <c r="R41"/>
  <c r="R42"/>
  <c r="R43"/>
  <c r="R57"/>
  <c r="R58"/>
  <c r="F26"/>
  <c r="F25" s="1"/>
  <c r="Q26"/>
  <c r="Q25" s="1"/>
  <c r="R28"/>
  <c r="E44"/>
  <c r="F44"/>
  <c r="F30" s="1"/>
  <c r="O44"/>
  <c r="O30" s="1"/>
  <c r="Q44"/>
  <c r="Q30" s="1"/>
  <c r="P45"/>
  <c r="D47"/>
  <c r="E47"/>
  <c r="F47"/>
  <c r="G47"/>
  <c r="H47"/>
  <c r="I47"/>
  <c r="J47"/>
  <c r="K47"/>
  <c r="L47"/>
  <c r="M47"/>
  <c r="N47"/>
  <c r="O47"/>
  <c r="P47"/>
  <c r="Q47"/>
  <c r="R48"/>
  <c r="R49"/>
  <c r="R47" s="1"/>
  <c r="D50"/>
  <c r="E50"/>
  <c r="F50"/>
  <c r="G50"/>
  <c r="H50"/>
  <c r="I50"/>
  <c r="J50"/>
  <c r="K50"/>
  <c r="L50"/>
  <c r="M50"/>
  <c r="N50"/>
  <c r="O50"/>
  <c r="P50"/>
  <c r="Q50"/>
  <c r="R51"/>
  <c r="R52"/>
  <c r="R53"/>
  <c r="E54"/>
  <c r="E23" s="1"/>
  <c r="F54"/>
  <c r="P54"/>
  <c r="Q54"/>
  <c r="R55"/>
  <c r="R54" s="1"/>
  <c r="R56"/>
  <c r="H60"/>
  <c r="I60"/>
  <c r="J60"/>
  <c r="K60"/>
  <c r="L60"/>
  <c r="M60"/>
  <c r="N60"/>
  <c r="N59" s="1"/>
  <c r="O60"/>
  <c r="R61"/>
  <c r="D62"/>
  <c r="E62"/>
  <c r="E60" s="1"/>
  <c r="F62"/>
  <c r="G62"/>
  <c r="G60" s="1"/>
  <c r="P62"/>
  <c r="Q62"/>
  <c r="Q60" s="1"/>
  <c r="R63"/>
  <c r="R64"/>
  <c r="D65"/>
  <c r="E65"/>
  <c r="F65"/>
  <c r="G65"/>
  <c r="P65"/>
  <c r="R65" s="1"/>
  <c r="Q65"/>
  <c r="R66"/>
  <c r="R67"/>
  <c r="D68"/>
  <c r="E68"/>
  <c r="F68"/>
  <c r="G68"/>
  <c r="P68"/>
  <c r="R68" s="1"/>
  <c r="Q68"/>
  <c r="R69"/>
  <c r="R70"/>
  <c r="R71"/>
  <c r="R72"/>
  <c r="R73"/>
  <c r="D74"/>
  <c r="E74"/>
  <c r="F74"/>
  <c r="G74"/>
  <c r="H74"/>
  <c r="I74"/>
  <c r="I59" s="1"/>
  <c r="J74"/>
  <c r="K74"/>
  <c r="K59" s="1"/>
  <c r="L74"/>
  <c r="M74"/>
  <c r="M59" s="1"/>
  <c r="N74"/>
  <c r="O74"/>
  <c r="O59" s="1"/>
  <c r="P74"/>
  <c r="Q74"/>
  <c r="R75"/>
  <c r="R76"/>
  <c r="R77"/>
  <c r="R78"/>
  <c r="G79"/>
  <c r="H79"/>
  <c r="I79"/>
  <c r="J79"/>
  <c r="K79"/>
  <c r="L79"/>
  <c r="M79"/>
  <c r="N79"/>
  <c r="O79"/>
  <c r="D80"/>
  <c r="D79" s="1"/>
  <c r="E80"/>
  <c r="E79" s="1"/>
  <c r="F80"/>
  <c r="F79" s="1"/>
  <c r="G80"/>
  <c r="P80"/>
  <c r="P79" s="1"/>
  <c r="Q80"/>
  <c r="Q79" s="1"/>
  <c r="R81"/>
  <c r="R82"/>
  <c r="R83"/>
  <c r="D84"/>
  <c r="E84"/>
  <c r="F84"/>
  <c r="G84"/>
  <c r="H84"/>
  <c r="I84"/>
  <c r="J84"/>
  <c r="K84"/>
  <c r="L84"/>
  <c r="M84"/>
  <c r="N84"/>
  <c r="O84"/>
  <c r="P84"/>
  <c r="Q84"/>
  <c r="R84"/>
  <c r="R85"/>
  <c r="R87"/>
  <c r="J26" i="3"/>
  <c r="K27"/>
  <c r="R27" s="1"/>
  <c r="R26" s="1"/>
  <c r="P27"/>
  <c r="K29"/>
  <c r="P29"/>
  <c r="H26"/>
  <c r="I26"/>
  <c r="I25" s="1"/>
  <c r="D22" i="1"/>
  <c r="I22"/>
  <c r="H25" i="3"/>
  <c r="H37"/>
  <c r="H44"/>
  <c r="H54"/>
  <c r="I37"/>
  <c r="I44"/>
  <c r="I30"/>
  <c r="I54"/>
  <c r="J25"/>
  <c r="J37"/>
  <c r="J44"/>
  <c r="J30" s="1"/>
  <c r="J54"/>
  <c r="G28"/>
  <c r="G26" s="1"/>
  <c r="K31"/>
  <c r="K32"/>
  <c r="K33"/>
  <c r="K34"/>
  <c r="K35"/>
  <c r="K38"/>
  <c r="K39"/>
  <c r="K40"/>
  <c r="K41"/>
  <c r="K42"/>
  <c r="K46"/>
  <c r="K44" s="1"/>
  <c r="K57"/>
  <c r="K54"/>
  <c r="K58"/>
  <c r="E44"/>
  <c r="F44"/>
  <c r="G44"/>
  <c r="L44"/>
  <c r="M44"/>
  <c r="N44"/>
  <c r="O44"/>
  <c r="P46"/>
  <c r="Q44"/>
  <c r="E47"/>
  <c r="F47"/>
  <c r="G47"/>
  <c r="H47"/>
  <c r="I47"/>
  <c r="J47"/>
  <c r="K47"/>
  <c r="L47"/>
  <c r="M47"/>
  <c r="N47"/>
  <c r="O47"/>
  <c r="P47"/>
  <c r="Q47"/>
  <c r="E50"/>
  <c r="F50"/>
  <c r="G50"/>
  <c r="H50"/>
  <c r="I50"/>
  <c r="J50"/>
  <c r="K50"/>
  <c r="L50"/>
  <c r="M50"/>
  <c r="N50"/>
  <c r="O50"/>
  <c r="P50"/>
  <c r="Q50"/>
  <c r="R87"/>
  <c r="R85"/>
  <c r="R76"/>
  <c r="R77"/>
  <c r="R78"/>
  <c r="R81"/>
  <c r="R82"/>
  <c r="R83"/>
  <c r="E84"/>
  <c r="F84"/>
  <c r="G84"/>
  <c r="H84"/>
  <c r="I84"/>
  <c r="J84"/>
  <c r="K84"/>
  <c r="L84"/>
  <c r="M84"/>
  <c r="N84"/>
  <c r="O84"/>
  <c r="P84"/>
  <c r="Q84"/>
  <c r="R84"/>
  <c r="H60"/>
  <c r="H59" s="1"/>
  <c r="I60"/>
  <c r="J60"/>
  <c r="J59" s="1"/>
  <c r="K60"/>
  <c r="K59" s="1"/>
  <c r="L60"/>
  <c r="L59" s="1"/>
  <c r="M60"/>
  <c r="N60"/>
  <c r="N59" s="1"/>
  <c r="O60"/>
  <c r="O59" s="1"/>
  <c r="E74"/>
  <c r="F74"/>
  <c r="G74"/>
  <c r="H74"/>
  <c r="I74"/>
  <c r="I59" s="1"/>
  <c r="J74"/>
  <c r="K74"/>
  <c r="L74"/>
  <c r="M74"/>
  <c r="M59" s="1"/>
  <c r="N74"/>
  <c r="O74"/>
  <c r="P74"/>
  <c r="Q74"/>
  <c r="H79"/>
  <c r="I79"/>
  <c r="J79"/>
  <c r="K79"/>
  <c r="L79"/>
  <c r="M79"/>
  <c r="N79"/>
  <c r="O79"/>
  <c r="R75"/>
  <c r="R74" s="1"/>
  <c r="R63"/>
  <c r="R64"/>
  <c r="R66"/>
  <c r="R67"/>
  <c r="R69"/>
  <c r="R70"/>
  <c r="R71"/>
  <c r="R72"/>
  <c r="R73"/>
  <c r="R61"/>
  <c r="R56"/>
  <c r="R57"/>
  <c r="R55"/>
  <c r="R48"/>
  <c r="R49"/>
  <c r="R51"/>
  <c r="R52"/>
  <c r="R53"/>
  <c r="P43"/>
  <c r="R43" s="1"/>
  <c r="P36"/>
  <c r="R36" s="1"/>
  <c r="R28"/>
  <c r="P58"/>
  <c r="P31"/>
  <c r="R31" s="1"/>
  <c r="P32"/>
  <c r="P33"/>
  <c r="R33" s="1"/>
  <c r="P34"/>
  <c r="P35"/>
  <c r="P38"/>
  <c r="P39"/>
  <c r="P40"/>
  <c r="P41"/>
  <c r="P37" s="1"/>
  <c r="P42"/>
  <c r="P26"/>
  <c r="P25" s="1"/>
  <c r="P45"/>
  <c r="R45" s="1"/>
  <c r="E54"/>
  <c r="F54"/>
  <c r="G54"/>
  <c r="L54"/>
  <c r="M54"/>
  <c r="N54"/>
  <c r="O54"/>
  <c r="P54"/>
  <c r="Q54"/>
  <c r="M26"/>
  <c r="M25" s="1"/>
  <c r="M37"/>
  <c r="M30" s="1"/>
  <c r="N26"/>
  <c r="N25"/>
  <c r="N37"/>
  <c r="N30"/>
  <c r="O26"/>
  <c r="O25" s="1"/>
  <c r="O37"/>
  <c r="O30" s="1"/>
  <c r="R58"/>
  <c r="R39"/>
  <c r="R40"/>
  <c r="R41"/>
  <c r="R42"/>
  <c r="R38"/>
  <c r="R34"/>
  <c r="R35"/>
  <c r="R32"/>
  <c r="G43"/>
  <c r="G37"/>
  <c r="G30" s="1"/>
  <c r="G62"/>
  <c r="G65"/>
  <c r="G68"/>
  <c r="G80"/>
  <c r="G79" s="1"/>
  <c r="D84"/>
  <c r="F80"/>
  <c r="F79" s="1"/>
  <c r="P80"/>
  <c r="P79" s="1"/>
  <c r="Q80"/>
  <c r="Q79" s="1"/>
  <c r="E80"/>
  <c r="E79" s="1"/>
  <c r="D80"/>
  <c r="D79" s="1"/>
  <c r="D74"/>
  <c r="F68"/>
  <c r="P68"/>
  <c r="R68" s="1"/>
  <c r="Q68"/>
  <c r="E68"/>
  <c r="D68"/>
  <c r="F65"/>
  <c r="P65"/>
  <c r="R65" s="1"/>
  <c r="Q65"/>
  <c r="E65"/>
  <c r="D65"/>
  <c r="F62"/>
  <c r="F60" s="1"/>
  <c r="F59" s="1"/>
  <c r="P62"/>
  <c r="R62" s="1"/>
  <c r="Q62"/>
  <c r="Q60" s="1"/>
  <c r="Q59" s="1"/>
  <c r="E62"/>
  <c r="D62"/>
  <c r="D60" s="1"/>
  <c r="D59" s="1"/>
  <c r="D54"/>
  <c r="D50"/>
  <c r="D47"/>
  <c r="D44"/>
  <c r="Q37"/>
  <c r="Q30" s="1"/>
  <c r="L37"/>
  <c r="L30" s="1"/>
  <c r="F37"/>
  <c r="D37"/>
  <c r="D30" s="1"/>
  <c r="D24" s="1"/>
  <c r="D23" s="1"/>
  <c r="F30"/>
  <c r="Q26"/>
  <c r="L26"/>
  <c r="L25" s="1"/>
  <c r="F26"/>
  <c r="F25" s="1"/>
  <c r="F24" s="1"/>
  <c r="F23" s="1"/>
  <c r="D26"/>
  <c r="Q25"/>
  <c r="Q24" s="1"/>
  <c r="Q23" s="1"/>
  <c r="D25"/>
  <c r="E23"/>
  <c r="D65" i="5"/>
  <c r="D68"/>
  <c r="E22"/>
  <c r="I68"/>
  <c r="I65"/>
  <c r="J68"/>
  <c r="J67"/>
  <c r="J65" s="1"/>
  <c r="N25"/>
  <c r="D26"/>
  <c r="D25" s="1"/>
  <c r="F26"/>
  <c r="F25" s="1"/>
  <c r="G26"/>
  <c r="G25" s="1"/>
  <c r="H26"/>
  <c r="H25" s="1"/>
  <c r="I26"/>
  <c r="I25" s="1"/>
  <c r="J26"/>
  <c r="J25" s="1"/>
  <c r="J24" s="1"/>
  <c r="K26"/>
  <c r="K25" s="1"/>
  <c r="L26"/>
  <c r="L25" s="1"/>
  <c r="N26"/>
  <c r="M27"/>
  <c r="M28"/>
  <c r="M29"/>
  <c r="M31"/>
  <c r="M32"/>
  <c r="M33"/>
  <c r="M34"/>
  <c r="M35"/>
  <c r="M36"/>
  <c r="D37"/>
  <c r="F37"/>
  <c r="M37" s="1"/>
  <c r="G37"/>
  <c r="H37"/>
  <c r="I37"/>
  <c r="J37"/>
  <c r="K37"/>
  <c r="L37"/>
  <c r="N37"/>
  <c r="M38"/>
  <c r="M39"/>
  <c r="M40"/>
  <c r="M41"/>
  <c r="M42"/>
  <c r="M43"/>
  <c r="D44"/>
  <c r="D30" s="1"/>
  <c r="F44"/>
  <c r="F30" s="1"/>
  <c r="G44"/>
  <c r="G30" s="1"/>
  <c r="H44"/>
  <c r="H30" s="1"/>
  <c r="I44"/>
  <c r="I30" s="1"/>
  <c r="J44"/>
  <c r="J30" s="1"/>
  <c r="K44"/>
  <c r="K30" s="1"/>
  <c r="L44"/>
  <c r="L30" s="1"/>
  <c r="N44"/>
  <c r="N30" s="1"/>
  <c r="M45"/>
  <c r="M46"/>
  <c r="D47"/>
  <c r="E47"/>
  <c r="F47"/>
  <c r="G47"/>
  <c r="H47"/>
  <c r="I47"/>
  <c r="J47"/>
  <c r="K47"/>
  <c r="L47"/>
  <c r="N47"/>
  <c r="M48"/>
  <c r="M49"/>
  <c r="D50"/>
  <c r="E50"/>
  <c r="F50"/>
  <c r="G50"/>
  <c r="H50"/>
  <c r="I50"/>
  <c r="J50"/>
  <c r="K50"/>
  <c r="L50"/>
  <c r="M50"/>
  <c r="N50"/>
  <c r="M51"/>
  <c r="M52"/>
  <c r="M53"/>
  <c r="D54"/>
  <c r="F54"/>
  <c r="G54"/>
  <c r="H54"/>
  <c r="I54"/>
  <c r="J54"/>
  <c r="K54"/>
  <c r="L54"/>
  <c r="N54"/>
  <c r="M55"/>
  <c r="M56"/>
  <c r="M57"/>
  <c r="M58"/>
  <c r="M61"/>
  <c r="D62"/>
  <c r="D60" s="1"/>
  <c r="E62"/>
  <c r="F62"/>
  <c r="G62"/>
  <c r="H62"/>
  <c r="I62"/>
  <c r="I60" s="1"/>
  <c r="I59" s="1"/>
  <c r="J62"/>
  <c r="J60" s="1"/>
  <c r="K62"/>
  <c r="L62"/>
  <c r="N62"/>
  <c r="M63"/>
  <c r="M64"/>
  <c r="E65"/>
  <c r="F65"/>
  <c r="M65" s="1"/>
  <c r="G65"/>
  <c r="H65"/>
  <c r="K65"/>
  <c r="L65"/>
  <c r="N65"/>
  <c r="M66"/>
  <c r="M67"/>
  <c r="E68"/>
  <c r="F68"/>
  <c r="G68"/>
  <c r="H68"/>
  <c r="K68"/>
  <c r="L68"/>
  <c r="N68"/>
  <c r="M69"/>
  <c r="M70"/>
  <c r="M71"/>
  <c r="M72"/>
  <c r="M73"/>
  <c r="D74"/>
  <c r="E74"/>
  <c r="F74"/>
  <c r="G74"/>
  <c r="H74"/>
  <c r="I74"/>
  <c r="J74"/>
  <c r="K74"/>
  <c r="L74"/>
  <c r="N74"/>
  <c r="M75"/>
  <c r="M76"/>
  <c r="M77"/>
  <c r="M78"/>
  <c r="E79"/>
  <c r="I79"/>
  <c r="D80"/>
  <c r="D79" s="1"/>
  <c r="E80"/>
  <c r="F80"/>
  <c r="G80"/>
  <c r="G79" s="1"/>
  <c r="H80"/>
  <c r="H79" s="1"/>
  <c r="I80"/>
  <c r="J80"/>
  <c r="J79" s="1"/>
  <c r="K80"/>
  <c r="K79" s="1"/>
  <c r="L80"/>
  <c r="L79" s="1"/>
  <c r="N80"/>
  <c r="N79" s="1"/>
  <c r="M81"/>
  <c r="M82"/>
  <c r="M83"/>
  <c r="D84"/>
  <c r="E84"/>
  <c r="F84"/>
  <c r="G84"/>
  <c r="H84"/>
  <c r="I84"/>
  <c r="J84"/>
  <c r="K84"/>
  <c r="L84"/>
  <c r="N84"/>
  <c r="M85"/>
  <c r="D36" i="1"/>
  <c r="D30" s="1"/>
  <c r="D31"/>
  <c r="K33" i="4"/>
  <c r="K32" s="1"/>
  <c r="J23"/>
  <c r="I23"/>
  <c r="L97" i="1"/>
  <c r="K97"/>
  <c r="J97"/>
  <c r="D97"/>
  <c r="L89"/>
  <c r="K89"/>
  <c r="J89"/>
  <c r="D89"/>
  <c r="L88"/>
  <c r="K88"/>
  <c r="J88"/>
  <c r="D88"/>
  <c r="L80"/>
  <c r="K80"/>
  <c r="J80"/>
  <c r="D80"/>
  <c r="L74"/>
  <c r="K74"/>
  <c r="J74"/>
  <c r="D74"/>
  <c r="L71"/>
  <c r="K71"/>
  <c r="L68"/>
  <c r="K68"/>
  <c r="J68"/>
  <c r="D68"/>
  <c r="D66" s="1"/>
  <c r="D65" s="1"/>
  <c r="L66"/>
  <c r="L65" s="1"/>
  <c r="K66"/>
  <c r="K65" s="1"/>
  <c r="L60"/>
  <c r="K60"/>
  <c r="J60"/>
  <c r="D60"/>
  <c r="L56"/>
  <c r="K56"/>
  <c r="J56"/>
  <c r="D56"/>
  <c r="L53"/>
  <c r="K53"/>
  <c r="J53"/>
  <c r="D53"/>
  <c r="L50"/>
  <c r="L36" s="1"/>
  <c r="K50"/>
  <c r="J50"/>
  <c r="D50"/>
  <c r="L43"/>
  <c r="K43"/>
  <c r="K36" s="1"/>
  <c r="J36"/>
  <c r="L32"/>
  <c r="L31" s="1"/>
  <c r="K32"/>
  <c r="K31" s="1"/>
  <c r="K30" s="1"/>
  <c r="J31"/>
  <c r="A11" i="4"/>
  <c r="D23"/>
  <c r="K44"/>
  <c r="K51"/>
  <c r="K37" s="1"/>
  <c r="K54"/>
  <c r="K57"/>
  <c r="K61"/>
  <c r="K69"/>
  <c r="K67" s="1"/>
  <c r="K66" s="1"/>
  <c r="K72"/>
  <c r="K75"/>
  <c r="K81"/>
  <c r="D33"/>
  <c r="D32" s="1"/>
  <c r="D44"/>
  <c r="D37" s="1"/>
  <c r="D51"/>
  <c r="D54"/>
  <c r="D57"/>
  <c r="D61"/>
  <c r="D69"/>
  <c r="D72"/>
  <c r="D67" s="1"/>
  <c r="D66" s="1"/>
  <c r="D75"/>
  <c r="D81"/>
  <c r="L33"/>
  <c r="L32"/>
  <c r="L44"/>
  <c r="L51"/>
  <c r="L37" s="1"/>
  <c r="L31" s="1"/>
  <c r="L54"/>
  <c r="L57"/>
  <c r="L61"/>
  <c r="L69"/>
  <c r="L72"/>
  <c r="L75"/>
  <c r="L81"/>
  <c r="M33"/>
  <c r="M32" s="1"/>
  <c r="M44"/>
  <c r="M51"/>
  <c r="M54"/>
  <c r="M57"/>
  <c r="M61"/>
  <c r="M69"/>
  <c r="M72"/>
  <c r="M75"/>
  <c r="M81"/>
  <c r="N33"/>
  <c r="N32"/>
  <c r="N44"/>
  <c r="N51"/>
  <c r="N37" s="1"/>
  <c r="N54"/>
  <c r="N57"/>
  <c r="N61"/>
  <c r="N69"/>
  <c r="N72"/>
  <c r="N75"/>
  <c r="N81"/>
  <c r="O33"/>
  <c r="O32" s="1"/>
  <c r="O44"/>
  <c r="O51"/>
  <c r="O54"/>
  <c r="O57"/>
  <c r="O61"/>
  <c r="O69"/>
  <c r="O72"/>
  <c r="O75"/>
  <c r="O81"/>
  <c r="P33"/>
  <c r="P32"/>
  <c r="P44"/>
  <c r="P51"/>
  <c r="P37" s="1"/>
  <c r="P54"/>
  <c r="P57"/>
  <c r="P61"/>
  <c r="P69"/>
  <c r="P67" s="1"/>
  <c r="P66" s="1"/>
  <c r="P72"/>
  <c r="P75"/>
  <c r="P81"/>
  <c r="G25" i="10" l="1"/>
  <c r="G24" s="1"/>
  <c r="K26"/>
  <c r="K25" s="1"/>
  <c r="K26" i="3"/>
  <c r="K25" s="1"/>
  <c r="G25"/>
  <c r="K28" i="1"/>
  <c r="K30" i="9"/>
  <c r="L67" i="4"/>
  <c r="L66" s="1"/>
  <c r="D31"/>
  <c r="O67"/>
  <c r="O66" s="1"/>
  <c r="O37"/>
  <c r="L60" i="5"/>
  <c r="L59" s="1"/>
  <c r="H60"/>
  <c r="H59" s="1"/>
  <c r="D59"/>
  <c r="M44"/>
  <c r="K24"/>
  <c r="G24"/>
  <c r="E60" i="3"/>
  <c r="E59" s="1"/>
  <c r="G60"/>
  <c r="G59" s="1"/>
  <c r="O24"/>
  <c r="O23" s="1"/>
  <c r="R47"/>
  <c r="R46"/>
  <c r="R44" s="1"/>
  <c r="R30" s="1"/>
  <c r="R24" s="1"/>
  <c r="R23" s="1"/>
  <c r="H30"/>
  <c r="R29"/>
  <c r="R25" s="1"/>
  <c r="P60" i="6"/>
  <c r="P59" s="1"/>
  <c r="D60"/>
  <c r="D59" s="1"/>
  <c r="O24"/>
  <c r="O23" s="1"/>
  <c r="Q24"/>
  <c r="P37"/>
  <c r="P25"/>
  <c r="L30"/>
  <c r="G30"/>
  <c r="R74" i="7"/>
  <c r="F60"/>
  <c r="F59" s="1"/>
  <c r="R50"/>
  <c r="D24"/>
  <c r="R41"/>
  <c r="R37" s="1"/>
  <c r="R30" s="1"/>
  <c r="R24" s="1"/>
  <c r="O24"/>
  <c r="O23" s="1"/>
  <c r="H24"/>
  <c r="F60" i="8"/>
  <c r="F59" s="1"/>
  <c r="K59"/>
  <c r="Q24"/>
  <c r="R37"/>
  <c r="N24"/>
  <c r="M30"/>
  <c r="K37"/>
  <c r="Q60" i="9"/>
  <c r="Q59" s="1"/>
  <c r="E60"/>
  <c r="E59" s="1"/>
  <c r="Q24"/>
  <c r="J59"/>
  <c r="J24"/>
  <c r="H59"/>
  <c r="H24"/>
  <c r="H23" s="1"/>
  <c r="Q60" i="10"/>
  <c r="Q59" s="1"/>
  <c r="E60"/>
  <c r="E59" s="1"/>
  <c r="N59"/>
  <c r="N24"/>
  <c r="N23" s="1"/>
  <c r="G60" i="11"/>
  <c r="G59" s="1"/>
  <c r="P37"/>
  <c r="F60" i="12"/>
  <c r="F59" s="1"/>
  <c r="K59"/>
  <c r="D24"/>
  <c r="R37"/>
  <c r="R26"/>
  <c r="R25" s="1"/>
  <c r="P37"/>
  <c r="P30" s="1"/>
  <c r="P24" s="1"/>
  <c r="P23" s="1"/>
  <c r="P25"/>
  <c r="L30"/>
  <c r="H59"/>
  <c r="H24"/>
  <c r="M79" i="13"/>
  <c r="G60"/>
  <c r="G59" s="1"/>
  <c r="K60"/>
  <c r="K59" s="1"/>
  <c r="K30"/>
  <c r="G30"/>
  <c r="L24"/>
  <c r="L22" s="1"/>
  <c r="E15" i="7"/>
  <c r="E15" i="9"/>
  <c r="N67" i="4"/>
  <c r="N66" s="1"/>
  <c r="J30" i="1"/>
  <c r="J28" s="1"/>
  <c r="M22" s="1"/>
  <c r="N60" i="5"/>
  <c r="N59" s="1"/>
  <c r="E60"/>
  <c r="E59" s="1"/>
  <c r="N24" i="3"/>
  <c r="N23" s="1"/>
  <c r="R37"/>
  <c r="I24"/>
  <c r="I23" s="1"/>
  <c r="Q59" i="6"/>
  <c r="E59"/>
  <c r="J59"/>
  <c r="G60" i="7"/>
  <c r="G59" s="1"/>
  <c r="L59"/>
  <c r="H59"/>
  <c r="R26"/>
  <c r="R25" s="1"/>
  <c r="K37"/>
  <c r="I24"/>
  <c r="G60" i="8"/>
  <c r="G59" s="1"/>
  <c r="O59"/>
  <c r="L24"/>
  <c r="J59"/>
  <c r="H59"/>
  <c r="R74" i="9"/>
  <c r="F60"/>
  <c r="F59" s="1"/>
  <c r="K59"/>
  <c r="O24"/>
  <c r="P37"/>
  <c r="P25"/>
  <c r="N30"/>
  <c r="M59"/>
  <c r="L30"/>
  <c r="K25"/>
  <c r="F60" i="10"/>
  <c r="F59" s="1"/>
  <c r="K59"/>
  <c r="R47"/>
  <c r="P30"/>
  <c r="P24" s="1"/>
  <c r="D24"/>
  <c r="R38"/>
  <c r="R27"/>
  <c r="R26" s="1"/>
  <c r="R25" s="1"/>
  <c r="L59"/>
  <c r="J59"/>
  <c r="H59"/>
  <c r="R60" i="11"/>
  <c r="D60"/>
  <c r="D59" s="1"/>
  <c r="R54"/>
  <c r="Q30"/>
  <c r="R27"/>
  <c r="R26" s="1"/>
  <c r="R25" s="1"/>
  <c r="R80" i="12"/>
  <c r="G60"/>
  <c r="G59" s="1"/>
  <c r="N59"/>
  <c r="I24"/>
  <c r="L60" i="13"/>
  <c r="L59" s="1"/>
  <c r="H60"/>
  <c r="H59" s="1"/>
  <c r="D59"/>
  <c r="M44"/>
  <c r="P31" i="4"/>
  <c r="P29" s="1"/>
  <c r="M67"/>
  <c r="M66" s="1"/>
  <c r="M37"/>
  <c r="M31" s="1"/>
  <c r="M29" s="1"/>
  <c r="J66" i="1"/>
  <c r="J65" s="1"/>
  <c r="M68" i="5"/>
  <c r="J59"/>
  <c r="J22" s="1"/>
  <c r="M62"/>
  <c r="M47"/>
  <c r="L24" i="3"/>
  <c r="L23" s="1"/>
  <c r="R50"/>
  <c r="R54"/>
  <c r="K37"/>
  <c r="R62" i="6"/>
  <c r="F60"/>
  <c r="F59" s="1"/>
  <c r="R50"/>
  <c r="P44"/>
  <c r="N30"/>
  <c r="N24" s="1"/>
  <c r="N23" s="1"/>
  <c r="I30"/>
  <c r="I24" s="1"/>
  <c r="I23" s="1"/>
  <c r="P60" i="7"/>
  <c r="P59" s="1"/>
  <c r="D60"/>
  <c r="D59" s="1"/>
  <c r="M24"/>
  <c r="K30"/>
  <c r="J24"/>
  <c r="D60" i="8"/>
  <c r="D59" s="1"/>
  <c r="R54"/>
  <c r="P37"/>
  <c r="R80" i="9"/>
  <c r="G60"/>
  <c r="G59" s="1"/>
  <c r="R26"/>
  <c r="R25" s="1"/>
  <c r="I59"/>
  <c r="G60" i="10"/>
  <c r="G59" s="1"/>
  <c r="R60"/>
  <c r="F24"/>
  <c r="R37"/>
  <c r="O24"/>
  <c r="K30"/>
  <c r="I24"/>
  <c r="Q60" i="11"/>
  <c r="Q59" s="1"/>
  <c r="E60"/>
  <c r="E59" s="1"/>
  <c r="R44"/>
  <c r="R30" s="1"/>
  <c r="R37"/>
  <c r="N24"/>
  <c r="K37"/>
  <c r="J24"/>
  <c r="P60" i="12"/>
  <c r="P59" s="1"/>
  <c r="D60"/>
  <c r="D59" s="1"/>
  <c r="O24"/>
  <c r="L59"/>
  <c r="K37"/>
  <c r="I59" i="13"/>
  <c r="E60"/>
  <c r="E59" s="1"/>
  <c r="M37"/>
  <c r="D28" i="1"/>
  <c r="M74" i="5"/>
  <c r="K60"/>
  <c r="K59" s="1"/>
  <c r="G60"/>
  <c r="G59" s="1"/>
  <c r="M54"/>
  <c r="G24" i="3"/>
  <c r="K30"/>
  <c r="R80" i="6"/>
  <c r="R79"/>
  <c r="R74"/>
  <c r="G59"/>
  <c r="L59"/>
  <c r="H59"/>
  <c r="M24"/>
  <c r="H24"/>
  <c r="D24"/>
  <c r="Q60" i="7"/>
  <c r="Q59" s="1"/>
  <c r="E60"/>
  <c r="E59" s="1"/>
  <c r="N59"/>
  <c r="J59"/>
  <c r="N24"/>
  <c r="Q60" i="8"/>
  <c r="Q59" s="1"/>
  <c r="E60"/>
  <c r="E59" s="1"/>
  <c r="R26"/>
  <c r="R25" s="1"/>
  <c r="I59"/>
  <c r="I24"/>
  <c r="P60" i="9"/>
  <c r="P59" s="1"/>
  <c r="D60"/>
  <c r="D59" s="1"/>
  <c r="R54"/>
  <c r="R47"/>
  <c r="N59"/>
  <c r="M30"/>
  <c r="M24" s="1"/>
  <c r="M23" s="1"/>
  <c r="L59"/>
  <c r="D60" i="10"/>
  <c r="D59" s="1"/>
  <c r="R54"/>
  <c r="L30"/>
  <c r="L24" s="1"/>
  <c r="L23" s="1"/>
  <c r="J30"/>
  <c r="J24" s="1"/>
  <c r="H30"/>
  <c r="H24" s="1"/>
  <c r="R74" i="11"/>
  <c r="F60"/>
  <c r="F59" s="1"/>
  <c r="K59"/>
  <c r="O59"/>
  <c r="L24"/>
  <c r="H24"/>
  <c r="Q60" i="12"/>
  <c r="Q59" s="1"/>
  <c r="E60"/>
  <c r="E59" s="1"/>
  <c r="R50"/>
  <c r="N30"/>
  <c r="M24"/>
  <c r="K30"/>
  <c r="J59"/>
  <c r="M84" i="13"/>
  <c r="M68"/>
  <c r="M47"/>
  <c r="O31" i="4"/>
  <c r="O29" s="1"/>
  <c r="N31"/>
  <c r="N29" s="1"/>
  <c r="L29"/>
  <c r="D29"/>
  <c r="F79" i="5"/>
  <c r="M79" s="1"/>
  <c r="M80"/>
  <c r="O24" i="11"/>
  <c r="R60" i="12"/>
  <c r="R59" s="1"/>
  <c r="H23"/>
  <c r="K31" i="4"/>
  <c r="K29" s="1"/>
  <c r="Q23" s="1"/>
  <c r="M30" i="5"/>
  <c r="L24"/>
  <c r="L22" s="1"/>
  <c r="H24"/>
  <c r="H22" s="1"/>
  <c r="N24"/>
  <c r="N22" s="1"/>
  <c r="R79" i="3"/>
  <c r="J24" i="6"/>
  <c r="J23" s="1"/>
  <c r="G24"/>
  <c r="F24" i="7"/>
  <c r="F23" s="1"/>
  <c r="I23"/>
  <c r="L23" i="8"/>
  <c r="K30"/>
  <c r="J24"/>
  <c r="J23" s="1"/>
  <c r="H24"/>
  <c r="H23" s="1"/>
  <c r="O23" i="9"/>
  <c r="K24"/>
  <c r="K23" s="1"/>
  <c r="D24"/>
  <c r="D23" s="1"/>
  <c r="R24" i="11"/>
  <c r="M24"/>
  <c r="M23" s="1"/>
  <c r="I24"/>
  <c r="I23" s="1"/>
  <c r="F24" i="12"/>
  <c r="F23" s="1"/>
  <c r="N24"/>
  <c r="N23" s="1"/>
  <c r="I23"/>
  <c r="I24" i="13"/>
  <c r="I22" s="1"/>
  <c r="D24"/>
  <c r="D22" s="1"/>
  <c r="G24"/>
  <c r="G22" s="1"/>
  <c r="G25" i="7"/>
  <c r="G24" s="1"/>
  <c r="G23" s="1"/>
  <c r="K26"/>
  <c r="K25" s="1"/>
  <c r="K24" s="1"/>
  <c r="K23" s="1"/>
  <c r="G25" i="11"/>
  <c r="G24" s="1"/>
  <c r="G23" s="1"/>
  <c r="K26"/>
  <c r="K25" s="1"/>
  <c r="G25" i="12"/>
  <c r="G24" s="1"/>
  <c r="G23" s="1"/>
  <c r="K26"/>
  <c r="K25" s="1"/>
  <c r="K24" s="1"/>
  <c r="K23" s="1"/>
  <c r="R60" i="3"/>
  <c r="R59" s="1"/>
  <c r="P24" i="6"/>
  <c r="P23" s="1"/>
  <c r="M84" i="5"/>
  <c r="I24"/>
  <c r="I22" s="1"/>
  <c r="D24"/>
  <c r="D22" s="1"/>
  <c r="M24" i="3"/>
  <c r="M23" s="1"/>
  <c r="H24"/>
  <c r="H23" s="1"/>
  <c r="R60" i="6"/>
  <c r="R59" s="1"/>
  <c r="P30"/>
  <c r="L24"/>
  <c r="L23" s="1"/>
  <c r="R79" i="7"/>
  <c r="Q24"/>
  <c r="Q23" s="1"/>
  <c r="M23"/>
  <c r="L24"/>
  <c r="L23" s="1"/>
  <c r="J23"/>
  <c r="R60" i="8"/>
  <c r="R59" s="1"/>
  <c r="O24"/>
  <c r="O23" s="1"/>
  <c r="D24"/>
  <c r="D23" s="1"/>
  <c r="R60" i="9"/>
  <c r="R59" s="1"/>
  <c r="R24"/>
  <c r="I24"/>
  <c r="I23" s="1"/>
  <c r="G24"/>
  <c r="G23" s="1"/>
  <c r="R59" i="10"/>
  <c r="F23"/>
  <c r="O23"/>
  <c r="K24"/>
  <c r="K23" s="1"/>
  <c r="I23"/>
  <c r="G23"/>
  <c r="F24" i="11"/>
  <c r="F23" s="1"/>
  <c r="N23"/>
  <c r="J23"/>
  <c r="D24"/>
  <c r="D23" s="1"/>
  <c r="Q24" i="12"/>
  <c r="Q23" s="1"/>
  <c r="O23"/>
  <c r="L24"/>
  <c r="L23" s="1"/>
  <c r="J24" i="13"/>
  <c r="J22" s="1"/>
  <c r="D23" i="7"/>
  <c r="N23" i="8"/>
  <c r="Q23" i="9"/>
  <c r="L30" i="1"/>
  <c r="L28" s="1"/>
  <c r="F24" i="5"/>
  <c r="G23" i="3"/>
  <c r="J24"/>
  <c r="J23" s="1"/>
  <c r="F24" i="6"/>
  <c r="F23" s="1"/>
  <c r="M23"/>
  <c r="H23"/>
  <c r="D23"/>
  <c r="N23" i="7"/>
  <c r="R30" i="8"/>
  <c r="R24" s="1"/>
  <c r="F24"/>
  <c r="F23" s="1"/>
  <c r="M24"/>
  <c r="M23" s="1"/>
  <c r="K24"/>
  <c r="K23" s="1"/>
  <c r="I23"/>
  <c r="G24"/>
  <c r="G23" s="1"/>
  <c r="P30" i="9"/>
  <c r="P24" s="1"/>
  <c r="P23" s="1"/>
  <c r="F24"/>
  <c r="F23" s="1"/>
  <c r="N24"/>
  <c r="N23" s="1"/>
  <c r="L24"/>
  <c r="L23" s="1"/>
  <c r="Q24" i="10"/>
  <c r="Q23" s="1"/>
  <c r="M24"/>
  <c r="M23" s="1"/>
  <c r="J23"/>
  <c r="H23"/>
  <c r="Q24" i="11"/>
  <c r="Q23" s="1"/>
  <c r="L23"/>
  <c r="K30"/>
  <c r="H23"/>
  <c r="M23" i="12"/>
  <c r="J24"/>
  <c r="J23" s="1"/>
  <c r="K24" i="13"/>
  <c r="K22" s="1"/>
  <c r="M25" i="5"/>
  <c r="P60" i="3"/>
  <c r="P59" s="1"/>
  <c r="R80"/>
  <c r="R80" i="7"/>
  <c r="R62"/>
  <c r="R60" s="1"/>
  <c r="R59" s="1"/>
  <c r="P44"/>
  <c r="P30" s="1"/>
  <c r="P24" s="1"/>
  <c r="P23" s="1"/>
  <c r="P60" i="8"/>
  <c r="P59" s="1"/>
  <c r="P44"/>
  <c r="P30" s="1"/>
  <c r="P24" s="1"/>
  <c r="P23" s="1"/>
  <c r="R45" i="12"/>
  <c r="R44" s="1"/>
  <c r="R30" s="1"/>
  <c r="R24" s="1"/>
  <c r="R23" s="1"/>
  <c r="M80" i="13"/>
  <c r="M25"/>
  <c r="F60" i="5"/>
  <c r="K26" i="6"/>
  <c r="K25" s="1"/>
  <c r="K24" s="1"/>
  <c r="K23" s="1"/>
  <c r="P79" i="8"/>
  <c r="R79" s="1"/>
  <c r="P60" i="10"/>
  <c r="P59" s="1"/>
  <c r="P60" i="11"/>
  <c r="P59" s="1"/>
  <c r="P44"/>
  <c r="P30" s="1"/>
  <c r="P24" s="1"/>
  <c r="F60" i="13"/>
  <c r="M26" i="5"/>
  <c r="P44" i="3"/>
  <c r="P30" s="1"/>
  <c r="P24" s="1"/>
  <c r="P23" s="1"/>
  <c r="P79" i="10"/>
  <c r="R79" s="1"/>
  <c r="R45"/>
  <c r="R44" s="1"/>
  <c r="R30" s="1"/>
  <c r="R24" s="1"/>
  <c r="P79" i="11"/>
  <c r="R79" s="1"/>
  <c r="M62" i="13"/>
  <c r="H30"/>
  <c r="H24" s="1"/>
  <c r="M26"/>
  <c r="R45" i="6"/>
  <c r="R44" s="1"/>
  <c r="R30" s="1"/>
  <c r="R24" s="1"/>
  <c r="R23" s="1"/>
  <c r="R23" i="10" l="1"/>
  <c r="G23" i="6"/>
  <c r="R59" i="11"/>
  <c r="J23" i="9"/>
  <c r="H23" i="7"/>
  <c r="K22" i="5"/>
  <c r="P23" i="11"/>
  <c r="O23"/>
  <c r="D23" i="10"/>
  <c r="D23" i="12"/>
  <c r="Q23" i="6"/>
  <c r="G22" i="5"/>
  <c r="R23" i="8"/>
  <c r="K24" i="11"/>
  <c r="K23" s="1"/>
  <c r="R23"/>
  <c r="Q23" i="8"/>
  <c r="K24" i="3"/>
  <c r="K23" s="1"/>
  <c r="H22" i="13"/>
  <c r="M24"/>
  <c r="M60"/>
  <c r="F59"/>
  <c r="P23" i="10"/>
  <c r="R23" i="9"/>
  <c r="M30" i="13"/>
  <c r="R23" i="7"/>
  <c r="M60" i="5"/>
  <c r="F59"/>
  <c r="M59" s="1"/>
  <c r="M24"/>
  <c r="M59" i="13" l="1"/>
  <c r="F22"/>
  <c r="M22" s="1"/>
  <c r="F22" i="5"/>
  <c r="M22" s="1"/>
</calcChain>
</file>

<file path=xl/sharedStrings.xml><?xml version="1.0" encoding="utf-8"?>
<sst xmlns="http://schemas.openxmlformats.org/spreadsheetml/2006/main" count="2781" uniqueCount="188">
  <si>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</si>
  <si>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</si>
  <si>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</si>
  <si>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</si>
  <si>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Територія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</si>
  <si>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</si>
  <si>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</si>
  <si>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</si>
  <si>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-</t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</si>
  <si>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</si>
  <si>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</si>
  <si>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</si>
  <si>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</si>
  <si>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</si>
  <si>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</si>
  <si>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</si>
  <si>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</si>
  <si>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</si>
  <si>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</si>
  <si>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</si>
  <si>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</si>
  <si>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</si>
  <si>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</si>
  <si>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</si>
  <si>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</si>
  <si>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</si>
  <si>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</si>
  <si>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</si>
  <si>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</si>
  <si>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</si>
  <si>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</si>
  <si>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</si>
  <si>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</si>
  <si>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</si>
  <si>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</si>
  <si>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</si>
  <si>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</si>
  <si>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</si>
  <si>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</si>
  <si>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</si>
  <si>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</si>
  <si>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</si>
  <si>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</si>
  <si>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</si>
  <si>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</si>
  <si>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</si>
  <si>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</si>
  <si>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</si>
  <si>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</si>
  <si>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</si>
  <si>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</si>
  <si>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</si>
  <si>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</si>
  <si>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</si>
  <si>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</si>
  <si>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</si>
  <si>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</si>
  <si>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</si>
  <si>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</si>
  <si>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</si>
  <si>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</si>
  <si>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</si>
  <si>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</si>
  <si>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</si>
  <si>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</si>
  <si>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</si>
  <si>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</si>
  <si>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</si>
  <si>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</si>
  <si>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</si>
  <si>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</si>
  <si>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</si>
  <si>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</si>
  <si>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</si>
  <si>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</si>
  <si>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</si>
  <si>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</si>
  <si>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</si>
  <si>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</si>
  <si>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</si>
  <si>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</si>
  <si>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</si>
  <si>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</si>
  <si>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</si>
  <si>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</si>
  <si>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</si>
  <si>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</si>
  <si>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</si>
  <si>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</si>
  <si>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</si>
  <si>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</si>
  <si>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</si>
  <si>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</si>
  <si>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</si>
  <si>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</si>
  <si>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</si>
  <si>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</si>
  <si>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</si>
  <si>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</si>
  <si>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</si>
  <si>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</si>
  <si>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</si>
  <si>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</si>
  <si>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</si>
  <si>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</si>
  <si>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</si>
  <si>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</si>
  <si>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</si>
  <si>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</si>
  <si>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(ініціали, прізвище)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</si>
  <si>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</si>
  <si>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</si>
  <si>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</si>
  <si>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</si>
  <si>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</si>
  <si>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</si>
  <si>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</si>
  <si>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</si>
  <si>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про надходження і використання коштів, отриманих за іншими джерелами власних надходжень</t>
  </si>
  <si>
    <t>КЕКВ та/або ККК</t>
  </si>
  <si>
    <t xml:space="preserve">Затверджено
на звітний рік
</t>
  </si>
  <si>
    <t>Нараховано доходів за звітний період (рік)</t>
  </si>
  <si>
    <t>Надійшло коштів за звітний період (рік)</t>
  </si>
  <si>
    <t>у тому числі перераховані з рахунків в установах банків</t>
  </si>
  <si>
    <t>Від отриманих благодійних внесків, грантів та дарунків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</si>
  <si>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</si>
  <si>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</si>
  <si>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</si>
  <si>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</si>
  <si>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100</t>
  </si>
  <si>
    <t xml:space="preserve">  Оплата енргосервісу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</si>
  <si>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</si>
  <si>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</si>
  <si>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Інші видатки</t>
  </si>
  <si>
    <t>X</t>
  </si>
  <si>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</si>
  <si>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за ЄДРПОУ</t>
  </si>
  <si>
    <t>за КОАТУУ</t>
  </si>
  <si>
    <t>Організаційно-правова форма господарювання</t>
  </si>
  <si>
    <t>за КОПФГ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</si>
  <si>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</si>
  <si>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</si>
  <si>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</si>
  <si>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КУ СРР ЛО "ЦОЗО"</t>
  </si>
  <si>
    <t>02</t>
  </si>
  <si>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</si>
  <si>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Затверджено
на звітний рік</t>
  </si>
  <si>
    <t>Перера-ховано залишок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</si>
  <si>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</si>
  <si>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про надходження та використання коштів загального фонду (форма      №2д,</t>
  </si>
  <si>
    <t xml:space="preserve">      №2м)</t>
  </si>
  <si>
    <t/>
  </si>
  <si>
    <t>м.Сокаль , вул.Шашкевича,86</t>
  </si>
  <si>
    <t>Орган місцевого самоврядування</t>
  </si>
  <si>
    <t>Головний бухгалтер</t>
  </si>
  <si>
    <t xml:space="preserve">про надходження і використання коштів, отриманих як плата за послуги (форма№ 4-1д, </t>
  </si>
  <si>
    <t>№ 4-1м),</t>
  </si>
  <si>
    <t xml:space="preserve">(форма № 4-2д, </t>
  </si>
  <si>
    <t>№ 4-2м),</t>
  </si>
  <si>
    <t xml:space="preserve">про надходження і використання інших надходжень спеціального фонду (форма№ 4-3д, </t>
  </si>
  <si>
    <t>№ 4-3м)</t>
  </si>
  <si>
    <t>м.Сокаль, вул Шашкевича,86</t>
  </si>
  <si>
    <t>Касові за І квартал</t>
  </si>
  <si>
    <t>Касові за ІІ квартал</t>
  </si>
  <si>
    <t>Касові за ІІІ квартал</t>
  </si>
  <si>
    <t>Касові за ІV квартал</t>
  </si>
  <si>
    <t>Надійшло коштів за І квартал</t>
  </si>
  <si>
    <t>Надійшло коштів за ІІ квартал</t>
  </si>
  <si>
    <t>Надійшло коштів за ІІІ квартал</t>
  </si>
  <si>
    <t>Надійшло коштів за ІV квартал</t>
  </si>
  <si>
    <t xml:space="preserve">  Оплата природного газу </t>
  </si>
  <si>
    <t xml:space="preserve">  Оплата інших енергоносіїв та інших комунальних послуг</t>
  </si>
  <si>
    <t xml:space="preserve"> 0611021</t>
  </si>
  <si>
    <t>0611031</t>
  </si>
  <si>
    <t xml:space="preserve"> 0611182</t>
  </si>
  <si>
    <t xml:space="preserve"> 0611181</t>
  </si>
  <si>
    <t xml:space="preserve"> 0611171</t>
  </si>
  <si>
    <t xml:space="preserve"> 0611172</t>
  </si>
  <si>
    <t xml:space="preserve"> 0617321</t>
  </si>
  <si>
    <t xml:space="preserve"> 0611200</t>
  </si>
  <si>
    <t>Періодичність: місячна, квартальна, річна</t>
  </si>
  <si>
    <t>Періодичність: місячна, квартальна, річна.</t>
  </si>
  <si>
    <t>Періодичність: квартальна, річна</t>
  </si>
  <si>
    <t xml:space="preserve">Т.в.о. керівника </t>
  </si>
  <si>
    <t>Андрій ЩУДЛО</t>
  </si>
  <si>
    <t>Надія ЧОРНА</t>
  </si>
  <si>
    <t>За І півріччя   2022 року</t>
  </si>
  <si>
    <t xml:space="preserve"> 0611022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</si>
</sst>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9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31">
    <xf numFmtId="0" fontId="0" fillId="0" borderId="0" xfId="0"/>
    <xf numFmtId="0" fontId="19" fillId="0" borderId="0" xfId="38" applyFont="1"/>
    <xf numFmtId="0" fontId="21" fillId="0" borderId="10" xfId="38" applyFont="1" applyBorder="1" applyAlignment="1"/>
    <xf numFmtId="0" fontId="21" fillId="0" borderId="0" xfId="38" applyFont="1" applyBorder="1" applyAlignment="1"/>
    <xf numFmtId="0" fontId="21" fillId="0" borderId="0" xfId="38" applyFont="1" applyAlignment="1"/>
    <xf numFmtId="0" fontId="21" fillId="0" borderId="0" xfId="38" applyFont="1" applyAlignment="1">
      <alignment wrapText="1"/>
    </xf>
    <xf numFmtId="0" fontId="21" fillId="0" borderId="0" xfId="38" applyFont="1" applyBorder="1" applyAlignment="1">
      <alignment wrapText="1"/>
    </xf>
    <xf numFmtId="0" fontId="22" fillId="0" borderId="0" xfId="38" applyFont="1"/>
    <xf numFmtId="0" fontId="23" fillId="0" borderId="0" xfId="38" applyFont="1" applyAlignment="1">
      <alignment horizontal="left" wrapText="1"/>
    </xf>
    <xf numFmtId="0" fontId="24" fillId="0" borderId="10" xfId="38" applyFont="1" applyBorder="1" applyAlignment="1">
      <alignment wrapText="1"/>
    </xf>
    <xf numFmtId="0" fontId="23" fillId="0" borderId="0" xfId="38" applyFont="1" applyAlignment="1">
      <alignment horizontal="left" vertical="top" wrapText="1"/>
    </xf>
    <xf numFmtId="0" fontId="24" fillId="0" borderId="11" xfId="38" applyFont="1" applyBorder="1" applyAlignment="1">
      <alignment vertical="top" wrapText="1"/>
    </xf>
    <xf numFmtId="0" fontId="27" fillId="0" borderId="0" xfId="38" applyFont="1"/>
    <xf numFmtId="0" fontId="28" fillId="0" borderId="0" xfId="38" applyFont="1"/>
    <xf numFmtId="0" fontId="22" fillId="0" borderId="0" xfId="38" applyFont="1" applyAlignment="1" applyProtection="1">
      <alignment horizontal="justify" vertical="top" wrapText="1"/>
      <protection locked="0"/>
    </xf>
    <xf numFmtId="0" fontId="22" fillId="0" borderId="0" xfId="38" applyFont="1" applyAlignment="1">
      <alignment horizontal="justify" vertical="top" wrapText="1"/>
    </xf>
    <xf numFmtId="0" fontId="22" fillId="0" borderId="12" xfId="38" applyFont="1" applyBorder="1" applyAlignment="1">
      <alignment horizontal="center" vertical="center" wrapText="1"/>
    </xf>
    <xf numFmtId="0" fontId="1" fillId="0" borderId="0" xfId="38"/>
    <xf numFmtId="0" fontId="29" fillId="0" borderId="12" xfId="38" applyFont="1" applyBorder="1" applyAlignment="1">
      <alignment horizontal="center" vertical="center" wrapText="1"/>
    </xf>
    <xf numFmtId="0" fontId="23" fillId="0" borderId="12" xfId="38" applyFont="1" applyBorder="1" applyAlignment="1">
      <alignment horizontal="center" vertical="top" wrapText="1"/>
    </xf>
    <xf numFmtId="0" fontId="30" fillId="0" borderId="0" xfId="38" applyFont="1"/>
    <xf numFmtId="0" fontId="23" fillId="0" borderId="12" xfId="38" applyFont="1" applyBorder="1" applyAlignment="1">
      <alignment horizontal="center" vertical="center" wrapText="1"/>
    </xf>
    <xf numFmtId="49" fontId="23" fillId="0" borderId="12" xfId="38" applyNumberFormat="1" applyFont="1" applyBorder="1" applyAlignment="1">
      <alignment horizontal="center" vertical="center" wrapText="1"/>
    </xf>
    <xf numFmtId="164" fontId="23" fillId="0" borderId="12" xfId="38" applyNumberFormat="1" applyFont="1" applyBorder="1" applyAlignment="1" applyProtection="1">
      <alignment horizontal="right" vertical="center" wrapText="1"/>
    </xf>
    <xf numFmtId="164" fontId="23" fillId="0" borderId="12" xfId="38" applyNumberFormat="1" applyFont="1" applyBorder="1" applyAlignment="1" applyProtection="1">
      <alignment horizontal="right" vertical="center" wrapText="1"/>
      <protection locked="0"/>
    </xf>
    <xf numFmtId="164" fontId="22" fillId="0" borderId="12" xfId="38" applyNumberFormat="1" applyFont="1" applyBorder="1" applyAlignment="1" applyProtection="1">
      <alignment horizontal="center" vertical="center" wrapText="1"/>
    </xf>
    <xf numFmtId="0" fontId="22" fillId="0" borderId="12" xfId="38" applyFont="1" applyBorder="1" applyAlignment="1">
      <alignment vertical="top" wrapText="1"/>
    </xf>
    <xf numFmtId="0" fontId="22" fillId="0" borderId="12" xfId="38" applyFont="1" applyBorder="1" applyAlignment="1">
      <alignment horizontal="justify" vertical="top" wrapText="1"/>
    </xf>
    <xf numFmtId="0" fontId="20" fillId="0" borderId="12" xfId="38" applyFont="1" applyBorder="1" applyAlignment="1">
      <alignment vertical="top" wrapText="1"/>
    </xf>
    <xf numFmtId="0" fontId="22" fillId="0" borderId="12" xfId="38" applyFont="1" applyBorder="1" applyAlignment="1">
      <alignment horizontal="center" vertical="top" wrapText="1"/>
    </xf>
    <xf numFmtId="0" fontId="23" fillId="0" borderId="12" xfId="38" applyFont="1" applyBorder="1" applyAlignment="1">
      <alignment vertical="center" wrapText="1"/>
    </xf>
    <xf numFmtId="0" fontId="28" fillId="0" borderId="12" xfId="38" applyFont="1" applyBorder="1" applyAlignment="1">
      <alignment vertical="center" wrapText="1"/>
    </xf>
    <xf numFmtId="0" fontId="28" fillId="0" borderId="12" xfId="38" applyFont="1" applyBorder="1" applyAlignment="1">
      <alignment horizontal="center" vertical="center" wrapText="1"/>
    </xf>
    <xf numFmtId="164" fontId="28" fillId="0" borderId="12" xfId="38" applyNumberFormat="1" applyFont="1" applyBorder="1" applyAlignment="1" applyProtection="1">
      <alignment horizontal="right" vertical="center" wrapText="1"/>
    </xf>
    <xf numFmtId="0" fontId="22" fillId="0" borderId="12" xfId="38" applyFont="1" applyBorder="1" applyAlignment="1">
      <alignment vertical="center" wrapText="1"/>
    </xf>
    <xf numFmtId="164" fontId="22" fillId="0" borderId="12" xfId="38" applyNumberFormat="1" applyFont="1" applyBorder="1" applyAlignment="1" applyProtection="1">
      <alignment horizontal="right" vertical="center" wrapText="1"/>
      <protection locked="0"/>
    </xf>
    <xf numFmtId="164" fontId="22" fillId="0" borderId="12" xfId="38" applyNumberFormat="1" applyFont="1" applyBorder="1" applyAlignment="1" applyProtection="1">
      <alignment horizontal="right"/>
      <protection locked="0"/>
    </xf>
    <xf numFmtId="0" fontId="28" fillId="0" borderId="12" xfId="38" applyFont="1" applyBorder="1" applyAlignment="1">
      <alignment horizontal="justify" vertical="center" wrapText="1"/>
    </xf>
    <xf numFmtId="164" fontId="28" fillId="0" borderId="12" xfId="38" applyNumberFormat="1" applyFont="1" applyBorder="1" applyAlignment="1" applyProtection="1">
      <alignment horizontal="right" vertical="center" wrapText="1"/>
      <protection locked="0"/>
    </xf>
    <xf numFmtId="0" fontId="23" fillId="0" borderId="12" xfId="38" applyFont="1" applyBorder="1" applyAlignment="1">
      <alignment horizontal="justify" vertical="center" wrapText="1"/>
    </xf>
    <xf numFmtId="0" fontId="22" fillId="0" borderId="12" xfId="38" applyFont="1" applyBorder="1" applyAlignment="1">
      <alignment horizontal="justify" vertical="center" wrapText="1"/>
    </xf>
    <xf numFmtId="0" fontId="31" fillId="0" borderId="12" xfId="38" applyFont="1" applyBorder="1" applyAlignment="1">
      <alignment vertical="center" wrapText="1"/>
    </xf>
    <xf numFmtId="0" fontId="32" fillId="0" borderId="12" xfId="38" applyFont="1" applyBorder="1" applyAlignment="1">
      <alignment vertical="center" wrapText="1"/>
    </xf>
    <xf numFmtId="0" fontId="23" fillId="0" borderId="0" xfId="0" applyFont="1" applyAlignment="1">
      <alignment wrapText="1"/>
    </xf>
    <xf numFmtId="0" fontId="24" fillId="0" borderId="12" xfId="38" applyFont="1" applyBorder="1" applyAlignment="1">
      <alignment horizontal="center" vertical="center" wrapText="1"/>
    </xf>
    <xf numFmtId="164" fontId="24" fillId="0" borderId="12" xfId="38" applyNumberFormat="1" applyFont="1" applyBorder="1" applyAlignment="1" applyProtection="1">
      <alignment horizontal="right" vertical="center" wrapText="1"/>
      <protection locked="0"/>
    </xf>
    <xf numFmtId="164" fontId="24" fillId="0" borderId="12" xfId="38" applyNumberFormat="1" applyFont="1" applyBorder="1" applyAlignment="1" applyProtection="1">
      <alignment horizontal="right"/>
      <protection locked="0"/>
    </xf>
    <xf numFmtId="164" fontId="24" fillId="0" borderId="12" xfId="38" applyNumberFormat="1" applyFont="1" applyBorder="1" applyAlignment="1" applyProtection="1">
      <alignment horizontal="right" vertical="top" wrapText="1"/>
      <protection locked="0"/>
    </xf>
    <xf numFmtId="0" fontId="25" fillId="0" borderId="12" xfId="38" applyFont="1" applyBorder="1" applyAlignment="1">
      <alignment vertical="center" wrapText="1"/>
    </xf>
    <xf numFmtId="0" fontId="28" fillId="0" borderId="13" xfId="38" applyFont="1" applyBorder="1" applyAlignment="1">
      <alignment vertical="center" wrapText="1"/>
    </xf>
    <xf numFmtId="0" fontId="28" fillId="0" borderId="13" xfId="38" applyFont="1" applyBorder="1" applyAlignment="1">
      <alignment horizontal="center" vertical="center" wrapText="1"/>
    </xf>
    <xf numFmtId="2" fontId="28" fillId="0" borderId="13" xfId="38" applyNumberFormat="1" applyFont="1" applyBorder="1" applyAlignment="1" applyProtection="1">
      <alignment horizontal="right" vertical="center" wrapText="1"/>
      <protection locked="0"/>
    </xf>
    <xf numFmtId="2" fontId="22" fillId="0" borderId="13" xfId="38" applyNumberFormat="1" applyFont="1" applyBorder="1" applyAlignment="1">
      <alignment horizontal="center" vertical="center" wrapText="1"/>
    </xf>
    <xf numFmtId="0" fontId="28" fillId="0" borderId="14" xfId="38" applyFont="1" applyBorder="1" applyAlignment="1">
      <alignment vertical="center" wrapText="1"/>
    </xf>
    <xf numFmtId="0" fontId="28" fillId="0" borderId="14" xfId="38" applyFont="1" applyBorder="1" applyAlignment="1">
      <alignment horizontal="center" vertical="center" wrapText="1"/>
    </xf>
    <xf numFmtId="2" fontId="28" fillId="0" borderId="14" xfId="38" applyNumberFormat="1" applyFont="1" applyBorder="1" applyAlignment="1" applyProtection="1">
      <alignment horizontal="right" vertical="center" wrapText="1"/>
      <protection locked="0"/>
    </xf>
    <xf numFmtId="2" fontId="22" fillId="0" borderId="14" xfId="38" applyNumberFormat="1" applyFont="1" applyBorder="1" applyAlignment="1">
      <alignment horizontal="center" vertical="center" wrapText="1"/>
    </xf>
    <xf numFmtId="0" fontId="33" fillId="0" borderId="14" xfId="38" applyFont="1" applyBorder="1" applyAlignment="1">
      <alignment horizontal="center" vertical="center" wrapText="1"/>
    </xf>
    <xf numFmtId="0" fontId="23" fillId="0" borderId="14" xfId="38" applyFont="1" applyBorder="1" applyAlignment="1">
      <alignment horizontal="center" vertical="center" wrapText="1"/>
    </xf>
    <xf numFmtId="0" fontId="22" fillId="0" borderId="14" xfId="38" applyFont="1" applyBorder="1" applyAlignment="1">
      <alignment vertical="center" wrapText="1"/>
    </xf>
    <xf numFmtId="0" fontId="22" fillId="0" borderId="14" xfId="38" applyFont="1" applyBorder="1" applyAlignment="1">
      <alignment horizontal="center" vertical="center" wrapText="1"/>
    </xf>
    <xf numFmtId="0" fontId="34" fillId="0" borderId="14" xfId="38" applyFont="1" applyBorder="1" applyAlignment="1">
      <alignment vertical="center" wrapText="1"/>
    </xf>
    <xf numFmtId="0" fontId="20" fillId="0" borderId="14" xfId="38" applyFont="1" applyBorder="1" applyAlignment="1">
      <alignment vertical="center" wrapText="1"/>
    </xf>
    <xf numFmtId="0" fontId="28" fillId="0" borderId="0" xfId="38" applyFont="1" applyBorder="1" applyAlignment="1">
      <alignment vertical="center" wrapText="1"/>
    </xf>
    <xf numFmtId="0" fontId="28" fillId="0" borderId="0" xfId="38" applyFont="1" applyBorder="1" applyAlignment="1">
      <alignment horizontal="center" vertical="center" wrapText="1"/>
    </xf>
    <xf numFmtId="0" fontId="23" fillId="0" borderId="0" xfId="38" applyFont="1" applyBorder="1" applyAlignment="1">
      <alignment horizontal="center" vertical="center" wrapText="1"/>
    </xf>
    <xf numFmtId="0" fontId="1" fillId="0" borderId="0" xfId="38" applyBorder="1"/>
    <xf numFmtId="2" fontId="22" fillId="0" borderId="0" xfId="38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vertical="top" wrapText="1"/>
    </xf>
    <xf numFmtId="0" fontId="21" fillId="0" borderId="0" xfId="0" applyFont="1" applyAlignment="1"/>
    <xf numFmtId="0" fontId="21" fillId="0" borderId="10" xfId="0" applyFont="1" applyBorder="1" applyAlignment="1"/>
    <xf numFmtId="0" fontId="21" fillId="0" borderId="0" xfId="0" applyFont="1" applyBorder="1" applyAlignment="1"/>
    <xf numFmtId="0" fontId="22" fillId="0" borderId="0" xfId="0" applyFont="1"/>
    <xf numFmtId="0" fontId="22" fillId="0" borderId="0" xfId="0" applyFont="1" applyAlignment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1" fontId="23" fillId="24" borderId="10" xfId="0" applyNumberFormat="1" applyFont="1" applyFill="1" applyBorder="1" applyAlignment="1" applyProtection="1">
      <alignment horizontal="center" wrapText="1"/>
    </xf>
    <xf numFmtId="0" fontId="24" fillId="0" borderId="0" xfId="0" applyFont="1" applyBorder="1" applyAlignment="1">
      <alignment wrapText="1"/>
    </xf>
    <xf numFmtId="0" fontId="28" fillId="0" borderId="0" xfId="0" applyFont="1" applyAlignment="1"/>
    <xf numFmtId="0" fontId="33" fillId="0" borderId="0" xfId="0" applyFont="1" applyBorder="1" applyAlignment="1">
      <alignment vertical="top" wrapText="1"/>
    </xf>
    <xf numFmtId="49" fontId="23" fillId="25" borderId="11" xfId="0" applyNumberFormat="1" applyFont="1" applyFill="1" applyBorder="1" applyAlignment="1" applyProtection="1">
      <alignment horizontal="center" wrapText="1"/>
      <protection locked="0"/>
    </xf>
    <xf numFmtId="0" fontId="23" fillId="0" borderId="0" xfId="0" applyFont="1" applyBorder="1" applyAlignment="1">
      <alignment vertical="top" wrapText="1"/>
    </xf>
    <xf numFmtId="0" fontId="22" fillId="0" borderId="0" xfId="0" applyFont="1" applyAlignment="1">
      <alignment horizontal="justify" vertical="top" wrapText="1"/>
    </xf>
    <xf numFmtId="0" fontId="22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23" fillId="0" borderId="12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164" fontId="23" fillId="0" borderId="12" xfId="0" applyNumberFormat="1" applyFont="1" applyBorder="1" applyAlignment="1" applyProtection="1">
      <alignment horizontal="right" vertical="center" wrapText="1"/>
    </xf>
    <xf numFmtId="164" fontId="23" fillId="0" borderId="12" xfId="0" applyNumberFormat="1" applyFont="1" applyBorder="1" applyAlignment="1" applyProtection="1">
      <alignment horizontal="right" vertical="center" wrapText="1"/>
      <protection locked="0"/>
    </xf>
    <xf numFmtId="164" fontId="22" fillId="0" borderId="12" xfId="0" applyNumberFormat="1" applyFont="1" applyBorder="1" applyAlignment="1" applyProtection="1">
      <alignment horizontal="center" vertical="center" wrapText="1"/>
    </xf>
    <xf numFmtId="0" fontId="22" fillId="0" borderId="12" xfId="0" applyFont="1" applyBorder="1" applyAlignment="1">
      <alignment vertical="top" wrapText="1"/>
    </xf>
    <xf numFmtId="164" fontId="22" fillId="0" borderId="12" xfId="0" applyNumberFormat="1" applyFont="1" applyBorder="1" applyAlignment="1" applyProtection="1">
      <alignment horizontal="right" vertical="center" wrapText="1"/>
      <protection locked="0"/>
    </xf>
    <xf numFmtId="0" fontId="29" fillId="0" borderId="12" xfId="0" applyFont="1" applyBorder="1" applyAlignment="1">
      <alignment vertical="top" wrapText="1"/>
    </xf>
    <xf numFmtId="164" fontId="22" fillId="0" borderId="12" xfId="0" applyNumberFormat="1" applyFont="1" applyBorder="1" applyAlignment="1" applyProtection="1">
      <alignment horizontal="right" vertical="center" wrapText="1"/>
    </xf>
    <xf numFmtId="0" fontId="23" fillId="0" borderId="12" xfId="0" applyFont="1" applyBorder="1" applyAlignment="1">
      <alignment horizontal="center"/>
    </xf>
    <xf numFmtId="0" fontId="22" fillId="0" borderId="12" xfId="0" applyFont="1" applyBorder="1" applyAlignment="1" applyProtection="1">
      <alignment horizontal="center" vertical="top" wrapText="1"/>
    </xf>
    <xf numFmtId="0" fontId="23" fillId="0" borderId="12" xfId="0" applyFont="1" applyBorder="1" applyAlignment="1" applyProtection="1">
      <alignment horizontal="center" vertical="center" wrapText="1"/>
    </xf>
    <xf numFmtId="49" fontId="23" fillId="0" borderId="12" xfId="0" applyNumberFormat="1" applyFont="1" applyBorder="1" applyAlignment="1" applyProtection="1">
      <alignment horizontal="center" vertical="center" wrapText="1"/>
    </xf>
    <xf numFmtId="0" fontId="23" fillId="0" borderId="12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164" fontId="28" fillId="0" borderId="12" xfId="0" applyNumberFormat="1" applyFont="1" applyBorder="1" applyAlignment="1" applyProtection="1">
      <alignment horizontal="right" vertical="center" wrapText="1"/>
    </xf>
    <xf numFmtId="0" fontId="22" fillId="0" borderId="12" xfId="0" applyFont="1" applyBorder="1" applyAlignment="1">
      <alignment vertical="center" wrapText="1"/>
    </xf>
    <xf numFmtId="0" fontId="28" fillId="0" borderId="12" xfId="0" applyFont="1" applyBorder="1" applyAlignment="1">
      <alignment horizontal="justify" vertical="center" wrapText="1"/>
    </xf>
    <xf numFmtId="164" fontId="28" fillId="0" borderId="12" xfId="0" applyNumberFormat="1" applyFont="1" applyBorder="1" applyAlignment="1" applyProtection="1">
      <alignment horizontal="right" vertical="center" wrapText="1"/>
      <protection locked="0"/>
    </xf>
    <xf numFmtId="0" fontId="23" fillId="0" borderId="12" xfId="0" applyFont="1" applyBorder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20" fillId="0" borderId="12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28" fillId="0" borderId="12" xfId="0" applyFont="1" applyBorder="1" applyAlignment="1">
      <alignment horizontal="center" wrapText="1"/>
    </xf>
    <xf numFmtId="2" fontId="28" fillId="0" borderId="12" xfId="0" applyNumberFormat="1" applyFont="1" applyBorder="1" applyAlignment="1" applyProtection="1">
      <alignment horizontal="right" vertical="top" wrapText="1"/>
      <protection locked="0"/>
    </xf>
    <xf numFmtId="2" fontId="22" fillId="0" borderId="12" xfId="0" applyNumberFormat="1" applyFont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right" wrapText="1"/>
    </xf>
    <xf numFmtId="164" fontId="22" fillId="0" borderId="12" xfId="0" applyNumberFormat="1" applyFont="1" applyBorder="1" applyAlignment="1">
      <alignment horizontal="center" vertical="top" wrapText="1"/>
    </xf>
    <xf numFmtId="164" fontId="28" fillId="0" borderId="12" xfId="0" applyNumberFormat="1" applyFont="1" applyBorder="1" applyAlignment="1">
      <alignment horizontal="right" wrapText="1"/>
    </xf>
    <xf numFmtId="164" fontId="22" fillId="0" borderId="12" xfId="0" applyNumberFormat="1" applyFont="1" applyBorder="1" applyAlignment="1">
      <alignment horizontal="right" wrapText="1"/>
    </xf>
    <xf numFmtId="0" fontId="34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wrapText="1"/>
    </xf>
    <xf numFmtId="2" fontId="22" fillId="0" borderId="13" xfId="0" applyNumberFormat="1" applyFont="1" applyBorder="1" applyAlignment="1">
      <alignment horizontal="center" vertical="top"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2" fontId="22" fillId="0" borderId="0" xfId="0" applyNumberFormat="1" applyFont="1" applyBorder="1" applyAlignment="1">
      <alignment horizontal="center" vertical="top" wrapText="1"/>
    </xf>
    <xf numFmtId="2" fontId="28" fillId="0" borderId="0" xfId="0" applyNumberFormat="1" applyFont="1" applyBorder="1" applyAlignment="1">
      <alignment horizontal="center" vertical="top" wrapText="1"/>
    </xf>
    <xf numFmtId="0" fontId="0" fillId="0" borderId="0" xfId="0"/>
    <xf numFmtId="0" fontId="19" fillId="0" borderId="0" xfId="40" applyFont="1"/>
    <xf numFmtId="0" fontId="20" fillId="0" borderId="0" xfId="40" applyFont="1" applyAlignment="1">
      <alignment vertical="top" wrapText="1"/>
    </xf>
    <xf numFmtId="0" fontId="21" fillId="0" borderId="0" xfId="40" applyFont="1" applyAlignment="1"/>
    <xf numFmtId="0" fontId="21" fillId="0" borderId="10" xfId="40" applyFont="1" applyBorder="1" applyAlignment="1"/>
    <xf numFmtId="0" fontId="22" fillId="0" borderId="0" xfId="40" applyFont="1"/>
    <xf numFmtId="0" fontId="22" fillId="0" borderId="0" xfId="40" applyFont="1" applyAlignment="1">
      <alignment horizontal="center"/>
    </xf>
    <xf numFmtId="0" fontId="25" fillId="0" borderId="0" xfId="40" applyFont="1" applyBorder="1" applyAlignment="1">
      <alignment horizontal="center" vertical="center" wrapText="1"/>
    </xf>
    <xf numFmtId="0" fontId="23" fillId="0" borderId="0" xfId="40" applyFont="1" applyAlignment="1">
      <alignment wrapText="1"/>
    </xf>
    <xf numFmtId="0" fontId="22" fillId="0" borderId="0" xfId="40" applyFont="1" applyAlignment="1"/>
    <xf numFmtId="0" fontId="25" fillId="0" borderId="14" xfId="40" applyFont="1" applyBorder="1" applyAlignment="1">
      <alignment horizontal="center" wrapText="1"/>
    </xf>
    <xf numFmtId="0" fontId="23" fillId="0" borderId="0" xfId="40" applyFont="1" applyBorder="1" applyAlignment="1">
      <alignment vertical="top" wrapText="1"/>
    </xf>
    <xf numFmtId="0" fontId="23" fillId="0" borderId="0" xfId="40" applyFont="1" applyAlignment="1">
      <alignment vertical="top" wrapText="1"/>
    </xf>
    <xf numFmtId="0" fontId="23" fillId="0" borderId="0" xfId="40" applyFont="1" applyAlignment="1">
      <alignment horizontal="left" vertical="top" wrapText="1"/>
    </xf>
    <xf numFmtId="0" fontId="25" fillId="0" borderId="14" xfId="40" applyFont="1" applyBorder="1" applyAlignment="1">
      <alignment horizontal="center" vertical="center" wrapText="1"/>
    </xf>
    <xf numFmtId="0" fontId="23" fillId="0" borderId="0" xfId="40" applyFont="1"/>
    <xf numFmtId="49" fontId="23" fillId="24" borderId="10" xfId="40" applyNumberFormat="1" applyFont="1" applyFill="1" applyBorder="1" applyAlignment="1" applyProtection="1">
      <alignment horizontal="center" wrapText="1"/>
    </xf>
    <xf numFmtId="0" fontId="33" fillId="0" borderId="0" xfId="40" applyFont="1" applyBorder="1" applyAlignment="1">
      <alignment vertical="top" wrapText="1"/>
    </xf>
    <xf numFmtId="49" fontId="23" fillId="25" borderId="10" xfId="40" applyNumberFormat="1" applyFont="1" applyFill="1" applyBorder="1" applyAlignment="1" applyProtection="1">
      <alignment wrapText="1"/>
      <protection locked="0"/>
    </xf>
    <xf numFmtId="49" fontId="23" fillId="25" borderId="10" xfId="40" applyNumberFormat="1" applyFont="1" applyFill="1" applyBorder="1" applyAlignment="1" applyProtection="1">
      <alignment horizontal="center" wrapText="1"/>
      <protection locked="0"/>
    </xf>
    <xf numFmtId="0" fontId="22" fillId="0" borderId="0" xfId="40" applyFont="1" applyAlignment="1">
      <alignment horizontal="justify" vertical="top" wrapText="1"/>
    </xf>
    <xf numFmtId="0" fontId="22" fillId="0" borderId="12" xfId="40" applyFont="1" applyBorder="1" applyAlignment="1">
      <alignment horizontal="center" vertical="center" wrapText="1"/>
    </xf>
    <xf numFmtId="0" fontId="23" fillId="0" borderId="12" xfId="40" applyFont="1" applyBorder="1" applyAlignment="1">
      <alignment horizontal="center" vertical="top" wrapText="1"/>
    </xf>
    <xf numFmtId="0" fontId="23" fillId="0" borderId="12" xfId="40" applyFont="1" applyBorder="1" applyAlignment="1">
      <alignment horizontal="center" vertical="center" wrapText="1"/>
    </xf>
    <xf numFmtId="49" fontId="23" fillId="0" borderId="12" xfId="40" applyNumberFormat="1" applyFont="1" applyBorder="1" applyAlignment="1">
      <alignment horizontal="center" vertical="center" wrapText="1"/>
    </xf>
    <xf numFmtId="164" fontId="23" fillId="0" borderId="12" xfId="40" applyNumberFormat="1" applyFont="1" applyBorder="1" applyAlignment="1" applyProtection="1">
      <alignment horizontal="right" vertical="center" wrapText="1"/>
    </xf>
    <xf numFmtId="0" fontId="23" fillId="0" borderId="12" xfId="40" applyFont="1" applyBorder="1" applyAlignment="1">
      <alignment vertical="center" wrapText="1"/>
    </xf>
    <xf numFmtId="0" fontId="28" fillId="0" borderId="12" xfId="40" applyFont="1" applyBorder="1" applyAlignment="1">
      <alignment vertical="center" wrapText="1"/>
    </xf>
    <xf numFmtId="0" fontId="28" fillId="0" borderId="12" xfId="40" applyFont="1" applyBorder="1" applyAlignment="1">
      <alignment horizontal="center" vertical="center" wrapText="1"/>
    </xf>
    <xf numFmtId="49" fontId="28" fillId="0" borderId="12" xfId="40" applyNumberFormat="1" applyFont="1" applyBorder="1" applyAlignment="1">
      <alignment horizontal="center" vertical="center" wrapText="1"/>
    </xf>
    <xf numFmtId="164" fontId="28" fillId="24" borderId="12" xfId="40" applyNumberFormat="1" applyFont="1" applyFill="1" applyBorder="1" applyAlignment="1" applyProtection="1">
      <alignment horizontal="right" vertical="center" wrapText="1"/>
    </xf>
    <xf numFmtId="164" fontId="28" fillId="24" borderId="12" xfId="40" applyNumberFormat="1" applyFont="1" applyFill="1" applyBorder="1" applyAlignment="1" applyProtection="1">
      <alignment horizontal="right" vertical="center" wrapText="1"/>
      <protection locked="0"/>
    </xf>
    <xf numFmtId="0" fontId="22" fillId="0" borderId="12" xfId="40" applyFont="1" applyBorder="1" applyAlignment="1">
      <alignment vertical="center" wrapText="1"/>
    </xf>
    <xf numFmtId="49" fontId="22" fillId="0" borderId="12" xfId="40" applyNumberFormat="1" applyFont="1" applyBorder="1" applyAlignment="1">
      <alignment horizontal="center" vertical="center" wrapText="1"/>
    </xf>
    <xf numFmtId="164" fontId="22" fillId="24" borderId="12" xfId="40" applyNumberFormat="1" applyFont="1" applyFill="1" applyBorder="1" applyAlignment="1" applyProtection="1">
      <alignment horizontal="right" vertical="center" wrapText="1"/>
      <protection locked="0"/>
    </xf>
    <xf numFmtId="164" fontId="22" fillId="24" borderId="12" xfId="40" applyNumberFormat="1" applyFont="1" applyFill="1" applyBorder="1" applyAlignment="1" applyProtection="1">
      <alignment horizontal="right" vertical="center" wrapText="1"/>
    </xf>
    <xf numFmtId="164" fontId="22" fillId="0" borderId="12" xfId="40" applyNumberFormat="1" applyFont="1" applyBorder="1" applyAlignment="1" applyProtection="1">
      <alignment horizontal="right" vertical="center" wrapText="1"/>
    </xf>
    <xf numFmtId="0" fontId="28" fillId="0" borderId="12" xfId="40" applyFont="1" applyBorder="1" applyAlignment="1">
      <alignment horizontal="justify" vertical="center" wrapText="1"/>
    </xf>
    <xf numFmtId="0" fontId="23" fillId="0" borderId="12" xfId="40" applyFont="1" applyBorder="1" applyAlignment="1">
      <alignment horizontal="justify" vertical="center" wrapText="1"/>
    </xf>
    <xf numFmtId="164" fontId="23" fillId="24" borderId="12" xfId="40" applyNumberFormat="1" applyFont="1" applyFill="1" applyBorder="1" applyAlignment="1" applyProtection="1">
      <alignment horizontal="right" vertical="center" wrapText="1"/>
    </xf>
    <xf numFmtId="0" fontId="20" fillId="0" borderId="12" xfId="40" applyFont="1" applyBorder="1" applyAlignment="1">
      <alignment horizontal="justify" vertical="center" wrapText="1"/>
    </xf>
    <xf numFmtId="0" fontId="20" fillId="0" borderId="12" xfId="40" applyFont="1" applyBorder="1" applyAlignment="1">
      <alignment vertical="center" wrapText="1"/>
    </xf>
    <xf numFmtId="0" fontId="31" fillId="0" borderId="12" xfId="40" applyFont="1" applyBorder="1" applyAlignment="1">
      <alignment vertical="center" wrapText="1"/>
    </xf>
    <xf numFmtId="0" fontId="32" fillId="0" borderId="12" xfId="40" applyFont="1" applyBorder="1" applyAlignment="1">
      <alignment vertical="center" wrapText="1"/>
    </xf>
    <xf numFmtId="164" fontId="28" fillId="24" borderId="12" xfId="40" applyNumberFormat="1" applyFont="1" applyFill="1" applyBorder="1" applyAlignment="1" applyProtection="1">
      <alignment horizontal="right" vertical="center"/>
      <protection locked="0"/>
    </xf>
    <xf numFmtId="164" fontId="28" fillId="24" borderId="12" xfId="40" applyNumberFormat="1" applyFont="1" applyFill="1" applyBorder="1" applyAlignment="1" applyProtection="1">
      <alignment horizontal="right" vertical="center"/>
    </xf>
    <xf numFmtId="164" fontId="23" fillId="24" borderId="12" xfId="40" applyNumberFormat="1" applyFont="1" applyFill="1" applyBorder="1" applyAlignment="1" applyProtection="1">
      <alignment horizontal="right" vertical="center"/>
    </xf>
    <xf numFmtId="164" fontId="23" fillId="24" borderId="12" xfId="40" applyNumberFormat="1" applyFont="1" applyFill="1" applyBorder="1" applyAlignment="1" applyProtection="1">
      <alignment horizontal="right" vertical="center"/>
      <protection locked="0"/>
    </xf>
    <xf numFmtId="164" fontId="28" fillId="0" borderId="12" xfId="40" applyNumberFormat="1" applyFont="1" applyBorder="1" applyAlignment="1" applyProtection="1">
      <alignment horizontal="right" vertical="center"/>
    </xf>
    <xf numFmtId="164" fontId="22" fillId="24" borderId="12" xfId="40" applyNumberFormat="1" applyFont="1" applyFill="1" applyBorder="1" applyAlignment="1" applyProtection="1">
      <alignment horizontal="right" vertical="center"/>
      <protection locked="0"/>
    </xf>
    <xf numFmtId="164" fontId="22" fillId="24" borderId="12" xfId="40" applyNumberFormat="1" applyFont="1" applyFill="1" applyBorder="1" applyAlignment="1" applyProtection="1">
      <alignment horizontal="right" vertical="center"/>
    </xf>
    <xf numFmtId="0" fontId="25" fillId="0" borderId="12" xfId="40" applyFont="1" applyBorder="1" applyAlignment="1">
      <alignment vertical="center" wrapText="1"/>
    </xf>
    <xf numFmtId="164" fontId="24" fillId="24" borderId="12" xfId="40" applyNumberFormat="1" applyFont="1" applyFill="1" applyBorder="1" applyAlignment="1" applyProtection="1">
      <alignment horizontal="right" vertical="center"/>
      <protection locked="0"/>
    </xf>
    <xf numFmtId="164" fontId="24" fillId="24" borderId="12" xfId="40" applyNumberFormat="1" applyFont="1" applyFill="1" applyBorder="1" applyAlignment="1" applyProtection="1">
      <alignment horizontal="right" vertical="center"/>
    </xf>
    <xf numFmtId="0" fontId="38" fillId="0" borderId="12" xfId="40" applyFont="1" applyBorder="1" applyAlignment="1">
      <alignment vertical="center" wrapText="1"/>
    </xf>
    <xf numFmtId="164" fontId="22" fillId="0" borderId="12" xfId="40" applyNumberFormat="1" applyFont="1" applyBorder="1" applyAlignment="1" applyProtection="1">
      <alignment horizontal="right" vertical="center"/>
      <protection locked="0"/>
    </xf>
    <xf numFmtId="0" fontId="28" fillId="0" borderId="13" xfId="40" applyFont="1" applyBorder="1" applyAlignment="1">
      <alignment vertical="center" wrapText="1"/>
    </xf>
    <xf numFmtId="0" fontId="28" fillId="0" borderId="13" xfId="40" applyFont="1" applyBorder="1" applyAlignment="1">
      <alignment horizontal="right" vertical="center" wrapText="1"/>
    </xf>
    <xf numFmtId="2" fontId="24" fillId="24" borderId="15" xfId="40" applyNumberFormat="1" applyFont="1" applyFill="1" applyBorder="1" applyAlignment="1" applyProtection="1">
      <alignment horizontal="right" vertical="center"/>
    </xf>
    <xf numFmtId="2" fontId="24" fillId="24" borderId="13" xfId="40" applyNumberFormat="1" applyFont="1" applyFill="1" applyBorder="1" applyAlignment="1" applyProtection="1">
      <alignment horizontal="right" vertical="center"/>
    </xf>
    <xf numFmtId="2" fontId="23" fillId="0" borderId="13" xfId="40" applyNumberFormat="1" applyFont="1" applyBorder="1" applyAlignment="1">
      <alignment horizontal="right" vertical="center" wrapText="1"/>
    </xf>
    <xf numFmtId="0" fontId="22" fillId="0" borderId="14" xfId="40" applyFont="1" applyBorder="1" applyAlignment="1">
      <alignment vertical="center" wrapText="1"/>
    </xf>
    <xf numFmtId="0" fontId="22" fillId="0" borderId="14" xfId="40" applyFont="1" applyBorder="1" applyAlignment="1">
      <alignment horizontal="right" vertical="center" wrapText="1"/>
    </xf>
    <xf numFmtId="2" fontId="22" fillId="24" borderId="16" xfId="40" applyNumberFormat="1" applyFont="1" applyFill="1" applyBorder="1" applyAlignment="1" applyProtection="1">
      <alignment horizontal="right" vertical="center"/>
      <protection locked="0"/>
    </xf>
    <xf numFmtId="2" fontId="22" fillId="24" borderId="14" xfId="40" applyNumberFormat="1" applyFont="1" applyFill="1" applyBorder="1" applyAlignment="1" applyProtection="1">
      <alignment horizontal="right" vertical="center"/>
    </xf>
    <xf numFmtId="2" fontId="22" fillId="0" borderId="14" xfId="40" applyNumberFormat="1" applyFont="1" applyBorder="1" applyAlignment="1">
      <alignment horizontal="right" vertical="center" wrapText="1"/>
    </xf>
    <xf numFmtId="0" fontId="34" fillId="0" borderId="14" xfId="40" applyFont="1" applyBorder="1" applyAlignment="1">
      <alignment vertical="center" wrapText="1"/>
    </xf>
    <xf numFmtId="2" fontId="22" fillId="24" borderId="16" xfId="40" applyNumberFormat="1" applyFont="1" applyFill="1" applyBorder="1" applyAlignment="1" applyProtection="1">
      <alignment horizontal="right" vertical="center"/>
    </xf>
    <xf numFmtId="0" fontId="28" fillId="0" borderId="14" xfId="40" applyFont="1" applyBorder="1" applyAlignment="1">
      <alignment vertical="center" wrapText="1"/>
    </xf>
    <xf numFmtId="0" fontId="28" fillId="0" borderId="14" xfId="40" applyFont="1" applyBorder="1" applyAlignment="1">
      <alignment horizontal="right" vertical="center" wrapText="1"/>
    </xf>
    <xf numFmtId="2" fontId="24" fillId="24" borderId="16" xfId="40" applyNumberFormat="1" applyFont="1" applyFill="1" applyBorder="1" applyAlignment="1" applyProtection="1">
      <alignment horizontal="right" vertical="center"/>
    </xf>
    <xf numFmtId="2" fontId="24" fillId="24" borderId="16" xfId="40" applyNumberFormat="1" applyFont="1" applyFill="1" applyBorder="1" applyAlignment="1" applyProtection="1">
      <alignment horizontal="right" vertical="center"/>
      <protection locked="0"/>
    </xf>
    <xf numFmtId="2" fontId="23" fillId="0" borderId="14" xfId="40" applyNumberFormat="1" applyFont="1" applyBorder="1" applyAlignment="1">
      <alignment horizontal="right" vertical="center" wrapText="1"/>
    </xf>
    <xf numFmtId="0" fontId="33" fillId="0" borderId="14" xfId="40" applyFont="1" applyBorder="1" applyAlignment="1">
      <alignment horizontal="center" vertical="center" wrapText="1"/>
    </xf>
    <xf numFmtId="0" fontId="23" fillId="0" borderId="14" xfId="40" applyFont="1" applyBorder="1" applyAlignment="1">
      <alignment horizontal="right" vertical="center" wrapText="1"/>
    </xf>
    <xf numFmtId="2" fontId="23" fillId="24" borderId="16" xfId="40" applyNumberFormat="1" applyFont="1" applyFill="1" applyBorder="1" applyAlignment="1" applyProtection="1">
      <alignment horizontal="right" vertical="center"/>
    </xf>
    <xf numFmtId="2" fontId="23" fillId="24" borderId="14" xfId="40" applyNumberFormat="1" applyFont="1" applyFill="1" applyBorder="1" applyAlignment="1" applyProtection="1">
      <alignment horizontal="right" vertical="center"/>
    </xf>
    <xf numFmtId="2" fontId="24" fillId="24" borderId="14" xfId="40" applyNumberFormat="1" applyFont="1" applyFill="1" applyBorder="1" applyAlignment="1" applyProtection="1">
      <alignment horizontal="right" vertical="center"/>
      <protection locked="0"/>
    </xf>
    <xf numFmtId="2" fontId="24" fillId="24" borderId="14" xfId="40" applyNumberFormat="1" applyFont="1" applyFill="1" applyBorder="1" applyAlignment="1" applyProtection="1">
      <alignment horizontal="right" vertical="center"/>
    </xf>
    <xf numFmtId="2" fontId="24" fillId="0" borderId="14" xfId="40" applyNumberFormat="1" applyFont="1" applyBorder="1" applyAlignment="1">
      <alignment horizontal="right" vertical="center" wrapText="1"/>
    </xf>
    <xf numFmtId="0" fontId="23" fillId="0" borderId="13" xfId="40" applyFont="1" applyBorder="1" applyAlignment="1">
      <alignment wrapText="1"/>
    </xf>
    <xf numFmtId="0" fontId="23" fillId="0" borderId="13" xfId="40" applyFont="1" applyBorder="1" applyAlignment="1">
      <alignment horizontal="right" vertical="center" wrapText="1"/>
    </xf>
    <xf numFmtId="2" fontId="23" fillId="24" borderId="14" xfId="40" applyNumberFormat="1" applyFont="1" applyFill="1" applyBorder="1" applyAlignment="1" applyProtection="1">
      <alignment horizontal="right" vertical="center"/>
      <protection locked="0"/>
    </xf>
    <xf numFmtId="2" fontId="22" fillId="0" borderId="14" xfId="40" applyNumberFormat="1" applyFont="1" applyBorder="1" applyAlignment="1" applyProtection="1">
      <alignment horizontal="right" vertical="center"/>
    </xf>
    <xf numFmtId="2" fontId="22" fillId="0" borderId="14" xfId="40" applyNumberFormat="1" applyFont="1" applyBorder="1" applyAlignment="1" applyProtection="1">
      <alignment horizontal="right" vertical="center" wrapText="1"/>
    </xf>
    <xf numFmtId="0" fontId="1" fillId="0" borderId="0" xfId="40"/>
    <xf numFmtId="0" fontId="1" fillId="24" borderId="0" xfId="40" applyFill="1"/>
    <xf numFmtId="0" fontId="35" fillId="0" borderId="0" xfId="40" applyFont="1"/>
    <xf numFmtId="0" fontId="19" fillId="0" borderId="0" xfId="40" applyFont="1" applyAlignment="1">
      <alignment horizontal="left"/>
    </xf>
    <xf numFmtId="0" fontId="19" fillId="0" borderId="0" xfId="40" applyFont="1" applyBorder="1" applyAlignment="1">
      <alignment horizontal="left"/>
    </xf>
    <xf numFmtId="0" fontId="1" fillId="0" borderId="0" xfId="40" applyAlignment="1"/>
    <xf numFmtId="164" fontId="23" fillId="24" borderId="12" xfId="40" applyNumberFormat="1" applyFont="1" applyFill="1" applyBorder="1" applyAlignment="1" applyProtection="1">
      <alignment horizontal="right" vertical="center" wrapText="1"/>
      <protection locked="0"/>
    </xf>
    <xf numFmtId="0" fontId="21" fillId="24" borderId="0" xfId="40" applyFont="1" applyFill="1" applyBorder="1" applyAlignment="1"/>
    <xf numFmtId="0" fontId="22" fillId="24" borderId="0" xfId="40" applyFont="1" applyFill="1"/>
    <xf numFmtId="0" fontId="24" fillId="24" borderId="0" xfId="40" applyFont="1" applyFill="1" applyBorder="1" applyAlignment="1">
      <alignment horizontal="center" wrapText="1"/>
    </xf>
    <xf numFmtId="0" fontId="24" fillId="24" borderId="0" xfId="40" applyFont="1" applyFill="1" applyBorder="1" applyAlignment="1">
      <alignment horizontal="center" vertical="top" wrapText="1"/>
    </xf>
    <xf numFmtId="0" fontId="19" fillId="24" borderId="0" xfId="40" applyFont="1" applyFill="1"/>
    <xf numFmtId="49" fontId="23" fillId="24" borderId="11" xfId="0" applyNumberFormat="1" applyFont="1" applyFill="1" applyBorder="1" applyAlignment="1" applyProtection="1">
      <alignment horizontal="center" wrapText="1"/>
    </xf>
    <xf numFmtId="0" fontId="28" fillId="24" borderId="12" xfId="40" applyFont="1" applyFill="1" applyBorder="1" applyAlignment="1">
      <alignment vertical="center" wrapText="1"/>
    </xf>
    <xf numFmtId="0" fontId="28" fillId="24" borderId="12" xfId="40" applyFont="1" applyFill="1" applyBorder="1" applyAlignment="1">
      <alignment horizontal="center" vertical="center" wrapText="1"/>
    </xf>
    <xf numFmtId="0" fontId="28" fillId="24" borderId="12" xfId="40" applyFont="1" applyFill="1" applyBorder="1" applyAlignment="1">
      <alignment horizontal="justify" vertical="center" wrapText="1"/>
    </xf>
    <xf numFmtId="0" fontId="19" fillId="0" borderId="0" xfId="39" applyFont="1"/>
    <xf numFmtId="0" fontId="20" fillId="0" borderId="0" xfId="39" applyFont="1" applyAlignment="1">
      <alignment vertical="top" wrapText="1"/>
    </xf>
    <xf numFmtId="0" fontId="21" fillId="0" borderId="0" xfId="39" applyFont="1" applyAlignment="1"/>
    <xf numFmtId="0" fontId="21" fillId="0" borderId="10" xfId="39" applyFont="1" applyBorder="1" applyAlignment="1"/>
    <xf numFmtId="0" fontId="21" fillId="0" borderId="0" xfId="39" applyFont="1" applyBorder="1" applyAlignment="1">
      <alignment wrapText="1"/>
    </xf>
    <xf numFmtId="0" fontId="22" fillId="0" borderId="0" xfId="39" applyFont="1"/>
    <xf numFmtId="0" fontId="23" fillId="0" borderId="0" xfId="39" applyFont="1" applyAlignment="1">
      <alignment wrapText="1"/>
    </xf>
    <xf numFmtId="0" fontId="22" fillId="0" borderId="0" xfId="39" applyFont="1" applyAlignment="1"/>
    <xf numFmtId="0" fontId="23" fillId="0" borderId="0" xfId="39" applyFont="1" applyAlignment="1">
      <alignment horizontal="left" vertical="top" wrapText="1"/>
    </xf>
    <xf numFmtId="0" fontId="23" fillId="0" borderId="0" xfId="39" applyFont="1" applyBorder="1" applyAlignment="1">
      <alignment vertical="top" wrapText="1"/>
    </xf>
    <xf numFmtId="1" fontId="23" fillId="24" borderId="10" xfId="39" applyNumberFormat="1" applyFont="1" applyFill="1" applyBorder="1" applyAlignment="1" applyProtection="1">
      <alignment horizontal="center" vertical="top" wrapText="1"/>
    </xf>
    <xf numFmtId="0" fontId="24" fillId="0" borderId="0" xfId="39" applyFont="1" applyBorder="1" applyAlignment="1">
      <alignment horizontal="left" vertical="top" wrapText="1"/>
    </xf>
    <xf numFmtId="0" fontId="28" fillId="0" borderId="0" xfId="39" applyFont="1"/>
    <xf numFmtId="0" fontId="23" fillId="0" borderId="0" xfId="39" applyFont="1" applyAlignment="1">
      <alignment vertical="top" wrapText="1"/>
    </xf>
    <xf numFmtId="49" fontId="23" fillId="25" borderId="10" xfId="39" applyNumberFormat="1" applyFont="1" applyFill="1" applyBorder="1" applyAlignment="1" applyProtection="1">
      <alignment horizontal="right" wrapText="1"/>
      <protection locked="0"/>
    </xf>
    <xf numFmtId="1" fontId="23" fillId="24" borderId="10" xfId="39" applyNumberFormat="1" applyFont="1" applyFill="1" applyBorder="1" applyAlignment="1" applyProtection="1">
      <alignment horizontal="center" wrapText="1"/>
    </xf>
    <xf numFmtId="0" fontId="22" fillId="0" borderId="0" xfId="39" applyFont="1" applyAlignment="1">
      <alignment horizontal="justify" vertical="top" wrapText="1"/>
    </xf>
    <xf numFmtId="0" fontId="22" fillId="0" borderId="12" xfId="39" applyFont="1" applyBorder="1" applyAlignment="1">
      <alignment horizontal="center" vertical="center" wrapText="1"/>
    </xf>
    <xf numFmtId="0" fontId="23" fillId="0" borderId="12" xfId="39" applyFont="1" applyBorder="1" applyAlignment="1">
      <alignment horizontal="center" wrapText="1"/>
    </xf>
    <xf numFmtId="0" fontId="23" fillId="0" borderId="12" xfId="39" applyFont="1" applyBorder="1" applyAlignment="1">
      <alignment horizontal="center" vertical="center" wrapText="1"/>
    </xf>
    <xf numFmtId="49" fontId="23" fillId="0" borderId="12" xfId="39" applyNumberFormat="1" applyFont="1" applyBorder="1" applyAlignment="1">
      <alignment horizontal="center" vertical="center" wrapText="1"/>
    </xf>
    <xf numFmtId="164" fontId="23" fillId="0" borderId="12" xfId="39" applyNumberFormat="1" applyFont="1" applyBorder="1" applyAlignment="1" applyProtection="1">
      <alignment horizontal="right" vertical="center" wrapText="1"/>
    </xf>
    <xf numFmtId="0" fontId="23" fillId="0" borderId="12" xfId="39" applyFont="1" applyBorder="1" applyAlignment="1">
      <alignment vertical="center" wrapText="1"/>
    </xf>
    <xf numFmtId="0" fontId="28" fillId="0" borderId="12" xfId="39" applyFont="1" applyBorder="1" applyAlignment="1">
      <alignment vertical="center" wrapText="1"/>
    </xf>
    <xf numFmtId="0" fontId="28" fillId="0" borderId="12" xfId="39" applyFont="1" applyBorder="1" applyAlignment="1">
      <alignment horizontal="center" vertical="center" wrapText="1"/>
    </xf>
    <xf numFmtId="49" fontId="28" fillId="0" borderId="12" xfId="39" applyNumberFormat="1" applyFont="1" applyBorder="1" applyAlignment="1">
      <alignment horizontal="center" vertical="center" wrapText="1"/>
    </xf>
    <xf numFmtId="164" fontId="28" fillId="24" borderId="12" xfId="39" applyNumberFormat="1" applyFont="1" applyFill="1" applyBorder="1" applyAlignment="1" applyProtection="1">
      <alignment horizontal="right" vertical="center" wrapText="1"/>
    </xf>
    <xf numFmtId="164" fontId="28" fillId="24" borderId="12" xfId="39" applyNumberFormat="1" applyFont="1" applyFill="1" applyBorder="1" applyAlignment="1" applyProtection="1">
      <alignment horizontal="right" vertical="center" wrapText="1"/>
      <protection locked="0"/>
    </xf>
    <xf numFmtId="0" fontId="22" fillId="0" borderId="12" xfId="39" applyFont="1" applyBorder="1" applyAlignment="1">
      <alignment vertical="center" wrapText="1"/>
    </xf>
    <xf numFmtId="49" fontId="22" fillId="0" borderId="12" xfId="39" applyNumberFormat="1" applyFont="1" applyBorder="1" applyAlignment="1">
      <alignment horizontal="center" vertical="center" wrapText="1"/>
    </xf>
    <xf numFmtId="164" fontId="22" fillId="24" borderId="12" xfId="39" applyNumberFormat="1" applyFont="1" applyFill="1" applyBorder="1" applyAlignment="1" applyProtection="1">
      <alignment horizontal="right" vertical="center" wrapText="1"/>
      <protection locked="0"/>
    </xf>
    <xf numFmtId="164" fontId="22" fillId="24" borderId="12" xfId="39" applyNumberFormat="1" applyFont="1" applyFill="1" applyBorder="1" applyAlignment="1" applyProtection="1">
      <alignment horizontal="right" vertical="center" wrapText="1"/>
    </xf>
    <xf numFmtId="0" fontId="28" fillId="0" borderId="12" xfId="39" applyFont="1" applyBorder="1" applyAlignment="1">
      <alignment horizontal="justify" vertical="center" wrapText="1"/>
    </xf>
    <xf numFmtId="0" fontId="23" fillId="0" borderId="12" xfId="39" applyFont="1" applyBorder="1" applyAlignment="1">
      <alignment horizontal="justify" vertical="center" wrapText="1"/>
    </xf>
    <xf numFmtId="164" fontId="23" fillId="24" borderId="12" xfId="39" applyNumberFormat="1" applyFont="1" applyFill="1" applyBorder="1" applyAlignment="1" applyProtection="1">
      <alignment horizontal="right" vertical="center" wrapText="1"/>
    </xf>
    <xf numFmtId="0" fontId="22" fillId="0" borderId="12" xfId="39" applyFont="1" applyBorder="1" applyAlignment="1">
      <alignment horizontal="justify" vertical="center" wrapText="1"/>
    </xf>
    <xf numFmtId="0" fontId="31" fillId="0" borderId="12" xfId="39" applyFont="1" applyBorder="1" applyAlignment="1">
      <alignment vertical="center" wrapText="1"/>
    </xf>
    <xf numFmtId="0" fontId="32" fillId="0" borderId="12" xfId="39" applyFont="1" applyBorder="1" applyAlignment="1">
      <alignment vertical="center" wrapText="1"/>
    </xf>
    <xf numFmtId="164" fontId="28" fillId="24" borderId="12" xfId="39" applyNumberFormat="1" applyFont="1" applyFill="1" applyBorder="1" applyAlignment="1" applyProtection="1">
      <alignment horizontal="right" vertical="center"/>
      <protection locked="0"/>
    </xf>
    <xf numFmtId="164" fontId="28" fillId="24" borderId="12" xfId="39" applyNumberFormat="1" applyFont="1" applyFill="1" applyBorder="1" applyAlignment="1" applyProtection="1">
      <alignment horizontal="right" vertical="center"/>
    </xf>
    <xf numFmtId="164" fontId="23" fillId="24" borderId="12" xfId="39" applyNumberFormat="1" applyFont="1" applyFill="1" applyBorder="1" applyAlignment="1" applyProtection="1">
      <alignment horizontal="right" vertical="center"/>
    </xf>
    <xf numFmtId="164" fontId="23" fillId="24" borderId="12" xfId="39" applyNumberFormat="1" applyFont="1" applyFill="1" applyBorder="1" applyAlignment="1" applyProtection="1">
      <alignment horizontal="right" vertical="center"/>
      <protection locked="0"/>
    </xf>
    <xf numFmtId="164" fontId="28" fillId="0" borderId="12" xfId="39" applyNumberFormat="1" applyFont="1" applyBorder="1" applyAlignment="1" applyProtection="1">
      <alignment horizontal="right" vertical="center"/>
    </xf>
    <xf numFmtId="164" fontId="22" fillId="24" borderId="12" xfId="39" applyNumberFormat="1" applyFont="1" applyFill="1" applyBorder="1" applyAlignment="1" applyProtection="1">
      <alignment horizontal="right" vertical="center"/>
      <protection locked="0"/>
    </xf>
    <xf numFmtId="164" fontId="22" fillId="24" borderId="12" xfId="39" applyNumberFormat="1" applyFont="1" applyFill="1" applyBorder="1" applyAlignment="1" applyProtection="1">
      <alignment horizontal="right" vertical="center"/>
    </xf>
    <xf numFmtId="0" fontId="25" fillId="0" borderId="12" xfId="39" applyFont="1" applyBorder="1" applyAlignment="1">
      <alignment vertical="center" wrapText="1"/>
    </xf>
    <xf numFmtId="164" fontId="24" fillId="24" borderId="12" xfId="39" applyNumberFormat="1" applyFont="1" applyFill="1" applyBorder="1" applyAlignment="1" applyProtection="1">
      <alignment horizontal="right" vertical="center"/>
      <protection locked="0"/>
    </xf>
    <xf numFmtId="164" fontId="24" fillId="24" borderId="12" xfId="39" applyNumberFormat="1" applyFont="1" applyFill="1" applyBorder="1" applyAlignment="1" applyProtection="1">
      <alignment horizontal="right" vertical="center"/>
    </xf>
    <xf numFmtId="0" fontId="38" fillId="0" borderId="12" xfId="39" applyFont="1" applyBorder="1" applyAlignment="1">
      <alignment vertical="center" wrapText="1"/>
    </xf>
    <xf numFmtId="164" fontId="22" fillId="0" borderId="12" xfId="39" applyNumberFormat="1" applyFont="1" applyBorder="1" applyAlignment="1" applyProtection="1">
      <alignment horizontal="right" vertical="center"/>
      <protection locked="0"/>
    </xf>
    <xf numFmtId="0" fontId="28" fillId="0" borderId="13" xfId="39" applyFont="1" applyBorder="1" applyAlignment="1">
      <alignment vertical="center" wrapText="1"/>
    </xf>
    <xf numFmtId="0" fontId="28" fillId="0" borderId="13" xfId="39" applyFont="1" applyBorder="1" applyAlignment="1">
      <alignment horizontal="center" vertical="center" wrapText="1"/>
    </xf>
    <xf numFmtId="0" fontId="28" fillId="0" borderId="13" xfId="39" applyFont="1" applyBorder="1"/>
    <xf numFmtId="2" fontId="28" fillId="0" borderId="13" xfId="39" applyNumberFormat="1" applyFont="1" applyBorder="1" applyAlignment="1" applyProtection="1">
      <alignment horizontal="right" vertical="center"/>
    </xf>
    <xf numFmtId="2" fontId="28" fillId="24" borderId="13" xfId="39" applyNumberFormat="1" applyFont="1" applyFill="1" applyBorder="1" applyAlignment="1" applyProtection="1">
      <alignment horizontal="right" vertical="center"/>
    </xf>
    <xf numFmtId="2" fontId="28" fillId="0" borderId="13" xfId="39" applyNumberFormat="1" applyFont="1" applyBorder="1" applyAlignment="1" applyProtection="1">
      <alignment horizontal="right" vertical="center" wrapText="1"/>
      <protection locked="0"/>
    </xf>
    <xf numFmtId="0" fontId="22" fillId="0" borderId="14" xfId="39" applyFont="1" applyBorder="1" applyAlignment="1">
      <alignment vertical="center" wrapText="1"/>
    </xf>
    <xf numFmtId="0" fontId="22" fillId="0" borderId="14" xfId="39" applyFont="1" applyBorder="1" applyAlignment="1">
      <alignment horizontal="center" vertical="center" wrapText="1"/>
    </xf>
    <xf numFmtId="0" fontId="22" fillId="0" borderId="14" xfId="39" applyFont="1" applyBorder="1"/>
    <xf numFmtId="2" fontId="22" fillId="0" borderId="14" xfId="39" applyNumberFormat="1" applyFont="1" applyBorder="1" applyAlignment="1" applyProtection="1">
      <alignment horizontal="right" vertical="center"/>
      <protection locked="0"/>
    </xf>
    <xf numFmtId="2" fontId="22" fillId="24" borderId="14" xfId="39" applyNumberFormat="1" applyFont="1" applyFill="1" applyBorder="1" applyAlignment="1" applyProtection="1">
      <alignment horizontal="right" vertical="center"/>
      <protection locked="0"/>
    </xf>
    <xf numFmtId="2" fontId="22" fillId="0" borderId="14" xfId="39" applyNumberFormat="1" applyFont="1" applyBorder="1" applyAlignment="1" applyProtection="1">
      <alignment horizontal="right" vertical="center" wrapText="1"/>
      <protection locked="0"/>
    </xf>
    <xf numFmtId="0" fontId="33" fillId="0" borderId="14" xfId="39" applyFont="1" applyBorder="1" applyAlignment="1">
      <alignment horizontal="center" vertical="center" wrapText="1"/>
    </xf>
    <xf numFmtId="0" fontId="23" fillId="0" borderId="14" xfId="39" applyFont="1" applyBorder="1" applyAlignment="1">
      <alignment horizontal="center" vertical="center" wrapText="1"/>
    </xf>
    <xf numFmtId="0" fontId="23" fillId="0" borderId="14" xfId="39" applyFont="1" applyBorder="1"/>
    <xf numFmtId="2" fontId="23" fillId="0" borderId="14" xfId="39" applyNumberFormat="1" applyFont="1" applyBorder="1" applyAlignment="1" applyProtection="1">
      <alignment horizontal="right" vertical="center"/>
    </xf>
    <xf numFmtId="2" fontId="23" fillId="24" borderId="14" xfId="39" applyNumberFormat="1" applyFont="1" applyFill="1" applyBorder="1" applyAlignment="1" applyProtection="1">
      <alignment horizontal="right" vertical="center"/>
    </xf>
    <xf numFmtId="2" fontId="23" fillId="0" borderId="14" xfId="39" applyNumberFormat="1" applyFont="1" applyBorder="1" applyAlignment="1" applyProtection="1">
      <alignment horizontal="right" vertical="center" wrapText="1"/>
      <protection locked="0"/>
    </xf>
    <xf numFmtId="0" fontId="28" fillId="0" borderId="14" xfId="39" applyFont="1" applyBorder="1" applyAlignment="1">
      <alignment vertical="center" wrapText="1"/>
    </xf>
    <xf numFmtId="0" fontId="28" fillId="0" borderId="14" xfId="39" applyFont="1" applyBorder="1" applyAlignment="1">
      <alignment horizontal="center" vertical="center" wrapText="1"/>
    </xf>
    <xf numFmtId="2" fontId="28" fillId="0" borderId="14" xfId="39" applyNumberFormat="1" applyFont="1" applyBorder="1" applyAlignment="1" applyProtection="1">
      <alignment horizontal="right" vertical="center"/>
      <protection locked="0"/>
    </xf>
    <xf numFmtId="2" fontId="28" fillId="24" borderId="14" xfId="39" applyNumberFormat="1" applyFont="1" applyFill="1" applyBorder="1" applyAlignment="1" applyProtection="1">
      <alignment horizontal="right" vertical="center"/>
      <protection locked="0"/>
    </xf>
    <xf numFmtId="2" fontId="28" fillId="0" borderId="14" xfId="39" applyNumberFormat="1" applyFont="1" applyBorder="1" applyAlignment="1" applyProtection="1">
      <alignment horizontal="right" vertical="center" wrapText="1"/>
      <protection locked="0"/>
    </xf>
    <xf numFmtId="0" fontId="23" fillId="0" borderId="13" xfId="39" applyFont="1" applyBorder="1" applyAlignment="1">
      <alignment wrapText="1"/>
    </xf>
    <xf numFmtId="0" fontId="23" fillId="0" borderId="13" xfId="39" applyFont="1" applyBorder="1" applyAlignment="1">
      <alignment horizontal="center" wrapText="1"/>
    </xf>
    <xf numFmtId="0" fontId="22" fillId="0" borderId="14" xfId="39" applyFont="1" applyBorder="1" applyAlignment="1">
      <alignment horizontal="right" vertical="center"/>
    </xf>
    <xf numFmtId="2" fontId="23" fillId="24" borderId="14" xfId="39" applyNumberFormat="1" applyFont="1" applyFill="1" applyBorder="1" applyAlignment="1" applyProtection="1">
      <alignment horizontal="right" vertical="center"/>
      <protection locked="0"/>
    </xf>
    <xf numFmtId="0" fontId="37" fillId="0" borderId="0" xfId="39" applyFont="1" applyBorder="1" applyAlignment="1">
      <alignment vertical="center" wrapText="1"/>
    </xf>
    <xf numFmtId="0" fontId="23" fillId="0" borderId="0" xfId="39" applyFont="1" applyBorder="1" applyAlignment="1">
      <alignment horizontal="center" vertical="center" wrapText="1"/>
    </xf>
    <xf numFmtId="0" fontId="23" fillId="0" borderId="0" xfId="39" applyFont="1" applyBorder="1" applyAlignment="1">
      <alignment vertical="center"/>
    </xf>
    <xf numFmtId="0" fontId="22" fillId="0" borderId="0" xfId="39" applyFont="1" applyBorder="1" applyAlignment="1">
      <alignment horizontal="right" vertical="center"/>
    </xf>
    <xf numFmtId="0" fontId="22" fillId="24" borderId="0" xfId="39" applyFont="1" applyFill="1" applyBorder="1" applyAlignment="1" applyProtection="1">
      <alignment horizontal="right" vertical="center"/>
      <protection locked="0"/>
    </xf>
    <xf numFmtId="0" fontId="23" fillId="0" borderId="0" xfId="39" applyFont="1" applyBorder="1" applyAlignment="1">
      <alignment vertical="center" wrapText="1"/>
    </xf>
    <xf numFmtId="0" fontId="22" fillId="24" borderId="0" xfId="39" applyFont="1" applyFill="1" applyBorder="1" applyAlignment="1">
      <alignment horizontal="right" vertical="center"/>
    </xf>
    <xf numFmtId="0" fontId="1" fillId="0" borderId="0" xfId="39"/>
    <xf numFmtId="2" fontId="22" fillId="0" borderId="0" xfId="40" applyNumberFormat="1" applyFont="1"/>
    <xf numFmtId="0" fontId="21" fillId="0" borderId="0" xfId="40" applyFont="1" applyBorder="1" applyAlignment="1"/>
    <xf numFmtId="0" fontId="24" fillId="0" borderId="0" xfId="40" applyFont="1" applyBorder="1" applyAlignment="1">
      <alignment horizontal="center" wrapText="1"/>
    </xf>
    <xf numFmtId="0" fontId="24" fillId="0" borderId="0" xfId="40" applyFont="1" applyBorder="1" applyAlignment="1">
      <alignment horizontal="center" vertical="top" wrapText="1"/>
    </xf>
    <xf numFmtId="0" fontId="22" fillId="0" borderId="17" xfId="40" applyFont="1" applyBorder="1"/>
    <xf numFmtId="0" fontId="22" fillId="0" borderId="0" xfId="40" applyFont="1" applyBorder="1"/>
    <xf numFmtId="0" fontId="26" fillId="0" borderId="0" xfId="38" applyFont="1" applyBorder="1" applyAlignment="1">
      <alignment wrapText="1"/>
    </xf>
    <xf numFmtId="164" fontId="22" fillId="26" borderId="12" xfId="40" applyNumberFormat="1" applyFont="1" applyFill="1" applyBorder="1" applyAlignment="1" applyProtection="1">
      <alignment horizontal="right" vertical="center" wrapText="1"/>
      <protection locked="0"/>
    </xf>
    <xf numFmtId="164" fontId="28" fillId="26" borderId="12" xfId="40" applyNumberFormat="1" applyFont="1" applyFill="1" applyBorder="1" applyAlignment="1" applyProtection="1">
      <alignment horizontal="right" vertical="center" wrapText="1"/>
      <protection locked="0"/>
    </xf>
    <xf numFmtId="164" fontId="22" fillId="0" borderId="12" xfId="40" applyNumberFormat="1" applyFont="1" applyFill="1" applyBorder="1" applyAlignment="1" applyProtection="1">
      <alignment horizontal="right" vertical="center" wrapText="1"/>
      <protection locked="0"/>
    </xf>
    <xf numFmtId="164" fontId="22" fillId="27" borderId="12" xfId="40" applyNumberFormat="1" applyFont="1" applyFill="1" applyBorder="1" applyAlignment="1" applyProtection="1">
      <alignment horizontal="right" vertical="center" wrapText="1"/>
      <protection locked="0"/>
    </xf>
    <xf numFmtId="164" fontId="28" fillId="27" borderId="12" xfId="40" applyNumberFormat="1" applyFont="1" applyFill="1" applyBorder="1" applyAlignment="1" applyProtection="1">
      <alignment horizontal="right" vertical="center" wrapText="1"/>
      <protection locked="0"/>
    </xf>
    <xf numFmtId="164" fontId="22" fillId="28" borderId="12" xfId="40" applyNumberFormat="1" applyFont="1" applyFill="1" applyBorder="1" applyAlignment="1" applyProtection="1">
      <alignment horizontal="right" vertical="center" wrapText="1"/>
      <protection locked="0"/>
    </xf>
    <xf numFmtId="164" fontId="28" fillId="28" borderId="12" xfId="40" applyNumberFormat="1" applyFont="1" applyFill="1" applyBorder="1" applyAlignment="1" applyProtection="1">
      <alignment horizontal="right" vertical="center" wrapText="1"/>
      <protection locked="0"/>
    </xf>
    <xf numFmtId="0" fontId="22" fillId="0" borderId="12" xfId="40" applyFont="1" applyFill="1" applyBorder="1" applyAlignment="1">
      <alignment vertical="center" wrapText="1"/>
    </xf>
    <xf numFmtId="0" fontId="22" fillId="0" borderId="12" xfId="40" applyFont="1" applyFill="1" applyBorder="1" applyAlignment="1">
      <alignment horizontal="center" vertical="center" wrapText="1"/>
    </xf>
    <xf numFmtId="49" fontId="22" fillId="0" borderId="12" xfId="40" applyNumberFormat="1" applyFont="1" applyFill="1" applyBorder="1" applyAlignment="1">
      <alignment horizontal="center" vertical="center" wrapText="1"/>
    </xf>
    <xf numFmtId="164" fontId="22" fillId="0" borderId="12" xfId="40" applyNumberFormat="1" applyFont="1" applyFill="1" applyBorder="1" applyAlignment="1" applyProtection="1">
      <alignment horizontal="right" vertical="center" wrapText="1"/>
    </xf>
    <xf numFmtId="164" fontId="23" fillId="0" borderId="12" xfId="40" applyNumberFormat="1" applyFont="1" applyFill="1" applyBorder="1" applyAlignment="1" applyProtection="1">
      <alignment horizontal="right" vertical="center" wrapText="1"/>
    </xf>
    <xf numFmtId="164" fontId="28" fillId="0" borderId="12" xfId="40" applyNumberFormat="1" applyFont="1" applyFill="1" applyBorder="1" applyAlignment="1" applyProtection="1">
      <alignment horizontal="right" vertical="center" wrapText="1"/>
      <protection locked="0"/>
    </xf>
    <xf numFmtId="2" fontId="22" fillId="0" borderId="0" xfId="40" applyNumberFormat="1" applyFont="1" applyFill="1"/>
    <xf numFmtId="0" fontId="22" fillId="0" borderId="0" xfId="40" applyFont="1" applyFill="1"/>
    <xf numFmtId="0" fontId="28" fillId="0" borderId="12" xfId="40" applyFont="1" applyFill="1" applyBorder="1" applyAlignment="1">
      <alignment horizontal="justify" vertical="center" wrapText="1"/>
    </xf>
    <xf numFmtId="0" fontId="28" fillId="0" borderId="12" xfId="40" applyFont="1" applyFill="1" applyBorder="1" applyAlignment="1">
      <alignment horizontal="center" vertical="center" wrapText="1"/>
    </xf>
    <xf numFmtId="49" fontId="28" fillId="0" borderId="12" xfId="40" applyNumberFormat="1" applyFont="1" applyFill="1" applyBorder="1" applyAlignment="1">
      <alignment horizontal="center" vertical="center" wrapText="1"/>
    </xf>
    <xf numFmtId="164" fontId="28" fillId="29" borderId="12" xfId="40" applyNumberFormat="1" applyFont="1" applyFill="1" applyBorder="1" applyAlignment="1" applyProtection="1">
      <alignment horizontal="right" vertical="center" wrapText="1"/>
      <protection locked="0"/>
    </xf>
    <xf numFmtId="164" fontId="28" fillId="29" borderId="12" xfId="40" applyNumberFormat="1" applyFont="1" applyFill="1" applyBorder="1" applyAlignment="1" applyProtection="1">
      <alignment horizontal="right" vertical="center"/>
      <protection locked="0"/>
    </xf>
    <xf numFmtId="164" fontId="28" fillId="0" borderId="12" xfId="40" applyNumberFormat="1" applyFont="1" applyFill="1" applyBorder="1" applyAlignment="1" applyProtection="1">
      <alignment horizontal="right" vertical="center"/>
    </xf>
    <xf numFmtId="164" fontId="28" fillId="29" borderId="12" xfId="39" applyNumberFormat="1" applyFont="1" applyFill="1" applyBorder="1" applyAlignment="1" applyProtection="1">
      <alignment horizontal="right" vertical="center"/>
      <protection locked="0"/>
    </xf>
    <xf numFmtId="164" fontId="22" fillId="29" borderId="12" xfId="39" applyNumberFormat="1" applyFont="1" applyFill="1" applyBorder="1" applyAlignment="1" applyProtection="1">
      <alignment horizontal="right" vertical="center"/>
      <protection locked="0"/>
    </xf>
    <xf numFmtId="164" fontId="28" fillId="0" borderId="12" xfId="39" applyNumberFormat="1" applyFont="1" applyFill="1" applyBorder="1" applyAlignment="1" applyProtection="1">
      <alignment horizontal="right" vertical="center"/>
      <protection locked="0"/>
    </xf>
    <xf numFmtId="164" fontId="28" fillId="0" borderId="12" xfId="39" applyNumberFormat="1" applyFont="1" applyFill="1" applyBorder="1" applyAlignment="1" applyProtection="1">
      <alignment horizontal="right" vertical="center"/>
    </xf>
    <xf numFmtId="164" fontId="22" fillId="29" borderId="12" xfId="40" applyNumberFormat="1" applyFont="1" applyFill="1" applyBorder="1" applyAlignment="1" applyProtection="1">
      <alignment horizontal="right" vertical="center" wrapText="1"/>
      <protection locked="0"/>
    </xf>
    <xf numFmtId="164" fontId="23" fillId="29" borderId="12" xfId="40" applyNumberFormat="1" applyFont="1" applyFill="1" applyBorder="1" applyAlignment="1" applyProtection="1">
      <alignment horizontal="right" vertical="center"/>
      <protection locked="0"/>
    </xf>
    <xf numFmtId="0" fontId="26" fillId="0" borderId="11" xfId="38" applyFont="1" applyBorder="1" applyAlignment="1">
      <alignment wrapText="1"/>
    </xf>
    <xf numFmtId="0" fontId="19" fillId="0" borderId="0" xfId="40" applyFont="1" applyBorder="1" applyAlignment="1"/>
    <xf numFmtId="0" fontId="1" fillId="0" borderId="0" xfId="39" applyBorder="1"/>
    <xf numFmtId="2" fontId="20" fillId="0" borderId="0" xfId="40" applyNumberFormat="1" applyFont="1" applyFill="1" applyBorder="1" applyAlignment="1" applyProtection="1">
      <alignment vertical="top"/>
      <protection locked="0"/>
    </xf>
    <xf numFmtId="0" fontId="19" fillId="0" borderId="0" xfId="40" applyFont="1" applyBorder="1"/>
    <xf numFmtId="0" fontId="20" fillId="0" borderId="0" xfId="39" applyFont="1" applyAlignment="1">
      <alignment horizontal="left" vertical="top" wrapText="1"/>
    </xf>
    <xf numFmtId="0" fontId="23" fillId="0" borderId="0" xfId="39" applyFont="1" applyAlignment="1">
      <alignment horizontal="left" vertical="top" wrapText="1"/>
    </xf>
    <xf numFmtId="0" fontId="24" fillId="0" borderId="11" xfId="39" applyFont="1" applyBorder="1" applyAlignment="1">
      <alignment horizontal="center" vertical="top" wrapText="1"/>
    </xf>
    <xf numFmtId="0" fontId="21" fillId="0" borderId="0" xfId="39" applyFont="1" applyAlignment="1">
      <alignment horizontal="center"/>
    </xf>
    <xf numFmtId="0" fontId="24" fillId="0" borderId="10" xfId="39" applyFont="1" applyBorder="1" applyAlignment="1">
      <alignment horizontal="center" wrapText="1"/>
    </xf>
    <xf numFmtId="0" fontId="21" fillId="0" borderId="0" xfId="39" applyFont="1" applyAlignment="1">
      <alignment horizontal="right"/>
    </xf>
    <xf numFmtId="0" fontId="22" fillId="0" borderId="10" xfId="39" applyFont="1" applyBorder="1" applyAlignment="1">
      <alignment horizontal="center"/>
    </xf>
    <xf numFmtId="0" fontId="25" fillId="0" borderId="14" xfId="39" applyFont="1" applyBorder="1" applyAlignment="1">
      <alignment horizontal="center" wrapText="1"/>
    </xf>
    <xf numFmtId="0" fontId="23" fillId="0" borderId="0" xfId="39" applyFont="1" applyAlignment="1">
      <alignment horizontal="left" wrapText="1"/>
    </xf>
    <xf numFmtId="0" fontId="26" fillId="0" borderId="10" xfId="39" applyFont="1" applyBorder="1" applyAlignment="1">
      <alignment horizontal="left" wrapText="1"/>
    </xf>
    <xf numFmtId="0" fontId="22" fillId="0" borderId="12" xfId="39" applyFont="1" applyBorder="1" applyAlignment="1">
      <alignment horizontal="center" vertical="center" wrapText="1"/>
    </xf>
    <xf numFmtId="0" fontId="20" fillId="0" borderId="12" xfId="39" applyFont="1" applyBorder="1" applyAlignment="1">
      <alignment horizontal="center" vertical="center" wrapText="1"/>
    </xf>
    <xf numFmtId="0" fontId="29" fillId="0" borderId="12" xfId="39" applyFont="1" applyBorder="1" applyAlignment="1">
      <alignment horizontal="center" vertical="center" wrapText="1"/>
    </xf>
    <xf numFmtId="0" fontId="21" fillId="0" borderId="0" xfId="40" applyFont="1" applyAlignment="1">
      <alignment horizontal="center"/>
    </xf>
    <xf numFmtId="3" fontId="26" fillId="0" borderId="11" xfId="38" applyNumberFormat="1" applyFont="1" applyBorder="1" applyAlignment="1">
      <alignment horizontal="left" wrapText="1"/>
    </xf>
    <xf numFmtId="0" fontId="26" fillId="0" borderId="11" xfId="38" applyFont="1" applyBorder="1" applyAlignment="1">
      <alignment horizontal="left" wrapText="1"/>
    </xf>
    <xf numFmtId="0" fontId="26" fillId="0" borderId="11" xfId="39" applyFont="1" applyBorder="1" applyAlignment="1">
      <alignment horizontal="left" wrapText="1"/>
    </xf>
    <xf numFmtId="0" fontId="25" fillId="0" borderId="14" xfId="39" applyFont="1" applyBorder="1" applyAlignment="1">
      <alignment horizontal="center" vertical="center" wrapText="1"/>
    </xf>
    <xf numFmtId="0" fontId="29" fillId="0" borderId="12" xfId="39" applyFont="1" applyBorder="1" applyAlignment="1">
      <alignment horizontal="center" wrapText="1"/>
    </xf>
    <xf numFmtId="0" fontId="24" fillId="0" borderId="11" xfId="39" applyFont="1" applyBorder="1" applyAlignment="1">
      <alignment horizontal="left" vertical="top" wrapText="1"/>
    </xf>
    <xf numFmtId="0" fontId="36" fillId="0" borderId="18" xfId="40" applyFont="1" applyBorder="1" applyAlignment="1">
      <alignment horizontal="center" vertical="top"/>
    </xf>
    <xf numFmtId="0" fontId="19" fillId="0" borderId="10" xfId="40" applyFont="1" applyBorder="1" applyAlignment="1">
      <alignment horizontal="center"/>
    </xf>
    <xf numFmtId="2" fontId="20" fillId="0" borderId="18" xfId="40" applyNumberFormat="1" applyFont="1" applyFill="1" applyBorder="1" applyAlignment="1" applyProtection="1">
      <alignment horizontal="center" vertical="top"/>
      <protection locked="0"/>
    </xf>
    <xf numFmtId="0" fontId="35" fillId="24" borderId="10" xfId="40" applyFont="1" applyFill="1" applyBorder="1" applyAlignment="1">
      <alignment horizontal="center"/>
    </xf>
    <xf numFmtId="0" fontId="35" fillId="0" borderId="10" xfId="40" applyFont="1" applyBorder="1" applyAlignment="1">
      <alignment horizontal="center"/>
    </xf>
    <xf numFmtId="0" fontId="22" fillId="0" borderId="12" xfId="38" applyFont="1" applyBorder="1" applyAlignment="1">
      <alignment horizontal="center" vertical="center" wrapText="1"/>
    </xf>
    <xf numFmtId="49" fontId="23" fillId="24" borderId="11" xfId="38" applyNumberFormat="1" applyFont="1" applyFill="1" applyBorder="1" applyAlignment="1" applyProtection="1">
      <alignment horizontal="center" wrapText="1"/>
    </xf>
    <xf numFmtId="0" fontId="23" fillId="0" borderId="0" xfId="38" applyFont="1" applyAlignment="1">
      <alignment horizontal="left" wrapText="1"/>
    </xf>
    <xf numFmtId="0" fontId="29" fillId="0" borderId="12" xfId="38" applyFont="1" applyBorder="1" applyAlignment="1">
      <alignment horizontal="center" vertical="center" wrapText="1"/>
    </xf>
    <xf numFmtId="0" fontId="20" fillId="0" borderId="12" xfId="38" applyFont="1" applyBorder="1" applyAlignment="1">
      <alignment horizontal="center" vertical="center" wrapText="1"/>
    </xf>
    <xf numFmtId="0" fontId="25" fillId="0" borderId="14" xfId="38" applyFont="1" applyBorder="1" applyAlignment="1">
      <alignment horizontal="center" vertical="center" wrapText="1"/>
    </xf>
    <xf numFmtId="0" fontId="26" fillId="0" borderId="10" xfId="38" applyFont="1" applyBorder="1" applyAlignment="1">
      <alignment horizontal="left" wrapText="1"/>
    </xf>
    <xf numFmtId="0" fontId="22" fillId="0" borderId="10" xfId="38" applyFont="1" applyBorder="1" applyAlignment="1">
      <alignment horizontal="left"/>
    </xf>
    <xf numFmtId="0" fontId="24" fillId="0" borderId="11" xfId="38" applyFont="1" applyBorder="1" applyAlignment="1">
      <alignment horizontal="center" vertical="top" wrapText="1"/>
    </xf>
    <xf numFmtId="0" fontId="22" fillId="0" borderId="0" xfId="38" applyFont="1" applyAlignment="1">
      <alignment horizontal="left"/>
    </xf>
    <xf numFmtId="0" fontId="22" fillId="0" borderId="10" xfId="38" applyFont="1" applyBorder="1" applyAlignment="1">
      <alignment horizontal="center"/>
    </xf>
    <xf numFmtId="0" fontId="24" fillId="0" borderId="10" xfId="38" applyFont="1" applyBorder="1" applyAlignment="1">
      <alignment horizontal="center" wrapText="1"/>
    </xf>
    <xf numFmtId="49" fontId="23" fillId="30" borderId="11" xfId="38" applyNumberFormat="1" applyFont="1" applyFill="1" applyBorder="1" applyAlignment="1" applyProtection="1">
      <alignment horizontal="center" wrapText="1"/>
      <protection locked="0"/>
    </xf>
    <xf numFmtId="0" fontId="20" fillId="0" borderId="0" xfId="38" applyFont="1" applyAlignment="1">
      <alignment horizontal="left" vertical="top" wrapText="1"/>
    </xf>
    <xf numFmtId="0" fontId="21" fillId="0" borderId="0" xfId="38" applyFont="1" applyAlignment="1">
      <alignment horizontal="center"/>
    </xf>
    <xf numFmtId="0" fontId="25" fillId="0" borderId="14" xfId="0" applyFont="1" applyBorder="1" applyAlignment="1">
      <alignment horizontal="center" wrapText="1"/>
    </xf>
    <xf numFmtId="0" fontId="21" fillId="0" borderId="0" xfId="38" applyFont="1" applyAlignment="1">
      <alignment horizontal="right"/>
    </xf>
    <xf numFmtId="0" fontId="26" fillId="0" borderId="16" xfId="38" applyFont="1" applyBorder="1" applyAlignment="1">
      <alignment horizontal="left" wrapText="1"/>
    </xf>
    <xf numFmtId="1" fontId="23" fillId="24" borderId="11" xfId="38" applyNumberFormat="1" applyFont="1" applyFill="1" applyBorder="1" applyAlignment="1" applyProtection="1">
      <alignment horizontal="center" vertical="top" wrapText="1"/>
    </xf>
    <xf numFmtId="2" fontId="20" fillId="0" borderId="0" xfId="40" applyNumberFormat="1" applyFont="1" applyFill="1" applyBorder="1" applyAlignment="1" applyProtection="1">
      <alignment horizontal="center" vertical="top"/>
      <protection locked="0"/>
    </xf>
    <xf numFmtId="0" fontId="19" fillId="0" borderId="10" xfId="40" applyFont="1" applyBorder="1" applyAlignment="1">
      <alignment horizontal="left"/>
    </xf>
    <xf numFmtId="0" fontId="22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24" fillId="0" borderId="11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4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3" fillId="0" borderId="0" xfId="40" applyFont="1" applyAlignment="1">
      <alignment horizontal="left" wrapText="1"/>
    </xf>
    <xf numFmtId="0" fontId="23" fillId="0" borderId="0" xfId="40" applyFont="1" applyBorder="1" applyAlignment="1">
      <alignment horizontal="left" vertical="top" wrapText="1"/>
    </xf>
    <xf numFmtId="0" fontId="22" fillId="0" borderId="12" xfId="40" applyFont="1" applyBorder="1" applyAlignment="1">
      <alignment horizontal="center" vertical="top" wrapText="1"/>
    </xf>
    <xf numFmtId="0" fontId="20" fillId="0" borderId="12" xfId="40" applyFont="1" applyBorder="1" applyAlignment="1">
      <alignment horizontal="center" vertical="top" wrapText="1"/>
    </xf>
    <xf numFmtId="0" fontId="22" fillId="0" borderId="12" xfId="40" applyFont="1" applyBorder="1" applyAlignment="1">
      <alignment horizontal="center" vertical="center" wrapText="1"/>
    </xf>
    <xf numFmtId="0" fontId="20" fillId="0" borderId="0" xfId="40" applyFont="1" applyAlignment="1">
      <alignment horizontal="left" vertical="top" wrapText="1"/>
    </xf>
    <xf numFmtId="0" fontId="21" fillId="0" borderId="0" xfId="40" applyFont="1" applyAlignment="1">
      <alignment horizontal="right"/>
    </xf>
    <xf numFmtId="0" fontId="24" fillId="0" borderId="10" xfId="40" applyFont="1" applyBorder="1" applyAlignment="1">
      <alignment horizontal="center" wrapText="1"/>
    </xf>
    <xf numFmtId="0" fontId="26" fillId="0" borderId="10" xfId="40" applyFont="1" applyBorder="1" applyAlignment="1">
      <alignment horizontal="center"/>
    </xf>
    <xf numFmtId="0" fontId="26" fillId="0" borderId="10" xfId="40" applyFont="1" applyBorder="1" applyAlignment="1">
      <alignment horizontal="left" wrapText="1"/>
    </xf>
    <xf numFmtId="0" fontId="24" fillId="0" borderId="11" xfId="40" applyFont="1" applyBorder="1" applyAlignment="1">
      <alignment horizontal="center" vertical="top" wrapText="1"/>
    </xf>
    <xf numFmtId="0" fontId="24" fillId="0" borderId="11" xfId="40" applyFont="1" applyBorder="1" applyAlignment="1">
      <alignment horizontal="center" wrapText="1"/>
    </xf>
    <xf numFmtId="0" fontId="26" fillId="0" borderId="11" xfId="40" applyFont="1" applyBorder="1" applyAlignment="1">
      <alignment horizontal="center" wrapText="1"/>
    </xf>
    <xf numFmtId="0" fontId="26" fillId="0" borderId="11" xfId="38" applyFont="1" applyBorder="1" applyAlignment="1">
      <alignment horizontal="center" wrapText="1"/>
    </xf>
    <xf numFmtId="0" fontId="26" fillId="0" borderId="16" xfId="38" applyFont="1" applyBorder="1" applyAlignment="1">
      <alignment horizontal="center" wrapText="1"/>
    </xf>
  </cellXfs>
  <cellStyles count="48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Звичайний" xfId="0" builtinId="0"/>
    <cellStyle name="Итог" xfId="32"/>
    <cellStyle name="Контрольная ячейка" xfId="33"/>
    <cellStyle name="Название" xfId="34"/>
    <cellStyle name="Нейтральный" xfId="35"/>
    <cellStyle name="Обычный 2" xfId="36"/>
    <cellStyle name="Обычный 3" xfId="37"/>
    <cellStyle name="Обычный_rik2017 по школах ф.4.1" xfId="38"/>
    <cellStyle name="Обычный_ZV_kv2018v1.0" xfId="39"/>
    <cellStyle name="Обычный_ZV_rik2017v1.2" xfId="40"/>
    <cellStyle name="Плохой" xfId="41"/>
    <cellStyle name="Пояснение" xfId="42"/>
    <cellStyle name="Примечание" xfId="43"/>
    <cellStyle name="Примечание 2" xfId="44"/>
    <cellStyle name="Связанная ячейка" xfId="45"/>
    <cellStyle name="Текст предупреждения" xfId="46"/>
    <cellStyle name="Хороший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hool/Downloads/&#1056;&#1054;&#1047;&#1041;&#1048;&#1042;&#1050;&#1040;%20&#1055;&#1054;%20&#1050;&#1045;&#1050;&#1042;&#1040;&#1061;%20&#1085;&#1072;%20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"/>
      <sheetName val="ВАРЯЖ"/>
      <sheetName val="ВОЛИЦЯ"/>
      <sheetName val="ЖВИРКА"/>
      <sheetName val="ЗАБУЖЖЯ"/>
      <sheetName val="ІЛЬКОВИЧІ"/>
      <sheetName val="КНЯЖЕ"/>
      <sheetName val="ЛУЧИЦІ"/>
      <sheetName val="ПЕРЕТОКИ"/>
      <sheetName val="ПОТОРИЦЯ"/>
      <sheetName val="САВЧИН"/>
      <sheetName val="ГІМНАЗІЯ"/>
      <sheetName val="№2"/>
      <sheetName val="№3"/>
      <sheetName val="№4"/>
      <sheetName val="№5"/>
      <sheetName val="СТЕНЯТИН"/>
      <sheetName val="ТАРТАКІВ"/>
      <sheetName val="ХОРОБРІВ"/>
      <sheetName val="БОБЯТИН"/>
      <sheetName val="ВОЙСЛАВИЧІ"/>
      <sheetName val="ГОРБКІВ"/>
      <sheetName val="МАТІВ"/>
      <sheetName val="ПЕРЕСПА"/>
      <sheetName val="СПАСІВ"/>
      <sheetName val="ТЕЛЯЖ"/>
      <sheetName val="ТУДОРКОВИЧІ"/>
      <sheetName val="УЛЬВІВОК"/>
      <sheetName val="БОЯНИЧІ"/>
      <sheetName val="ЗАВИШЕНЬ"/>
      <sheetName val="ЗУБКІВ"/>
      <sheetName val="КОМАРІВ"/>
      <sheetName val="ЛЕЩАТІВ"/>
      <sheetName val="ОПІЛЬСЬКО"/>
      <sheetName val="РОМАНІВКА"/>
      <sheetName val="СКОМОРОХИ"/>
      <sheetName val="СУХОВОЛЯ"/>
      <sheetName val="ШАРПАНЦ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C2" t="str">
            <v>Матівська ЗШ І-ІІст.</v>
          </cell>
        </row>
        <row r="3">
          <cell r="E3">
            <v>573080</v>
          </cell>
          <cell r="U3">
            <v>112706.26</v>
          </cell>
          <cell r="AK3">
            <v>132253.74</v>
          </cell>
          <cell r="BA3">
            <v>0</v>
          </cell>
          <cell r="BQ3">
            <v>0</v>
          </cell>
        </row>
        <row r="4">
          <cell r="E4">
            <v>126080</v>
          </cell>
          <cell r="U4">
            <v>24795.39</v>
          </cell>
          <cell r="AK4">
            <v>29495.1</v>
          </cell>
          <cell r="BA4">
            <v>0</v>
          </cell>
          <cell r="BQ4">
            <v>0</v>
          </cell>
        </row>
        <row r="5">
          <cell r="E5">
            <v>1323531</v>
          </cell>
          <cell r="U5">
            <v>372353.59</v>
          </cell>
          <cell r="AK5">
            <v>497070.06000000006</v>
          </cell>
          <cell r="BA5">
            <v>0</v>
          </cell>
          <cell r="BQ5">
            <v>0</v>
          </cell>
        </row>
        <row r="6">
          <cell r="E6">
            <v>291177</v>
          </cell>
          <cell r="U6">
            <v>82476.649999999994</v>
          </cell>
          <cell r="AK6">
            <v>109355.38</v>
          </cell>
          <cell r="BA6">
            <v>0</v>
          </cell>
          <cell r="BQ6">
            <v>0</v>
          </cell>
        </row>
        <row r="7">
          <cell r="T7">
            <v>112706.26</v>
          </cell>
          <cell r="U7">
            <v>24795.39</v>
          </cell>
          <cell r="AJ7">
            <v>132253.74</v>
          </cell>
          <cell r="AK7">
            <v>29495.1</v>
          </cell>
          <cell r="AZ7">
            <v>0</v>
          </cell>
          <cell r="BA7">
            <v>0</v>
          </cell>
          <cell r="BP7">
            <v>0</v>
          </cell>
          <cell r="BQ7">
            <v>0</v>
          </cell>
        </row>
        <row r="8">
          <cell r="T8">
            <v>372353.59</v>
          </cell>
          <cell r="U8">
            <v>82476.649999999994</v>
          </cell>
          <cell r="AJ8">
            <v>497070.06000000006</v>
          </cell>
          <cell r="AK8">
            <v>109355.38</v>
          </cell>
          <cell r="AZ8">
            <v>0</v>
          </cell>
          <cell r="BA8">
            <v>0</v>
          </cell>
          <cell r="BP8">
            <v>0</v>
          </cell>
          <cell r="BQ8">
            <v>0</v>
          </cell>
        </row>
        <row r="9">
          <cell r="E9">
            <v>0</v>
          </cell>
          <cell r="U9">
            <v>0</v>
          </cell>
          <cell r="AK9">
            <v>0</v>
          </cell>
          <cell r="BA9">
            <v>0</v>
          </cell>
          <cell r="BQ9">
            <v>0</v>
          </cell>
        </row>
        <row r="10">
          <cell r="E10">
            <v>0</v>
          </cell>
          <cell r="U10">
            <v>0</v>
          </cell>
          <cell r="AK10">
            <v>0</v>
          </cell>
          <cell r="BA10">
            <v>0</v>
          </cell>
          <cell r="BQ10">
            <v>0</v>
          </cell>
        </row>
        <row r="11">
          <cell r="E11">
            <v>0</v>
          </cell>
          <cell r="U11">
            <v>0</v>
          </cell>
          <cell r="AK11">
            <v>0</v>
          </cell>
          <cell r="BA11">
            <v>0</v>
          </cell>
          <cell r="BQ11">
            <v>0</v>
          </cell>
        </row>
        <row r="12">
          <cell r="E12">
            <v>0</v>
          </cell>
          <cell r="U12">
            <v>0</v>
          </cell>
          <cell r="AK12">
            <v>0</v>
          </cell>
          <cell r="BA12">
            <v>0</v>
          </cell>
          <cell r="BQ12">
            <v>0</v>
          </cell>
        </row>
        <row r="39">
          <cell r="E39">
            <v>15410</v>
          </cell>
          <cell r="U39">
            <v>0</v>
          </cell>
          <cell r="AK39">
            <v>0</v>
          </cell>
          <cell r="BA39">
            <v>0</v>
          </cell>
          <cell r="BQ39">
            <v>0</v>
          </cell>
        </row>
        <row r="40">
          <cell r="U40">
            <v>0</v>
          </cell>
          <cell r="AK40">
            <v>0</v>
          </cell>
          <cell r="BA40">
            <v>0</v>
          </cell>
          <cell r="BQ40">
            <v>0</v>
          </cell>
        </row>
        <row r="41">
          <cell r="E41">
            <v>0</v>
          </cell>
          <cell r="U41">
            <v>0</v>
          </cell>
          <cell r="AK41">
            <v>0</v>
          </cell>
          <cell r="BA41">
            <v>0</v>
          </cell>
          <cell r="BQ41">
            <v>0</v>
          </cell>
        </row>
        <row r="42">
          <cell r="E42">
            <v>0</v>
          </cell>
          <cell r="U42">
            <v>0</v>
          </cell>
          <cell r="AK42">
            <v>0</v>
          </cell>
          <cell r="BA42">
            <v>0</v>
          </cell>
          <cell r="BQ42">
            <v>0</v>
          </cell>
        </row>
        <row r="46">
          <cell r="E46">
            <v>0</v>
          </cell>
          <cell r="U46">
            <v>0</v>
          </cell>
          <cell r="AK46">
            <v>0</v>
          </cell>
          <cell r="BA46">
            <v>0</v>
          </cell>
          <cell r="BQ46">
            <v>0</v>
          </cell>
        </row>
        <row r="47">
          <cell r="E47">
            <v>0</v>
          </cell>
          <cell r="U47">
            <v>0</v>
          </cell>
          <cell r="AK47">
            <v>0</v>
          </cell>
          <cell r="BA47">
            <v>0</v>
          </cell>
          <cell r="BQ47">
            <v>0</v>
          </cell>
        </row>
        <row r="51">
          <cell r="E51">
            <v>0</v>
          </cell>
          <cell r="U51">
            <v>0</v>
          </cell>
          <cell r="AP51">
            <v>0</v>
          </cell>
          <cell r="BA51">
            <v>0</v>
          </cell>
          <cell r="BQ51">
            <v>0</v>
          </cell>
        </row>
        <row r="66">
          <cell r="E66">
            <v>0</v>
          </cell>
          <cell r="U66">
            <v>0</v>
          </cell>
          <cell r="AK66">
            <v>0</v>
          </cell>
          <cell r="BA66">
            <v>0</v>
          </cell>
          <cell r="BQ66">
            <v>0</v>
          </cell>
        </row>
        <row r="69">
          <cell r="E69">
            <v>8670</v>
          </cell>
          <cell r="U69">
            <v>1867.84</v>
          </cell>
          <cell r="AK69">
            <v>0</v>
          </cell>
          <cell r="BA69">
            <v>0</v>
          </cell>
          <cell r="BQ69">
            <v>0</v>
          </cell>
        </row>
        <row r="70">
          <cell r="U70">
            <v>1867.84</v>
          </cell>
          <cell r="AK70">
            <v>0</v>
          </cell>
          <cell r="BA70">
            <v>0</v>
          </cell>
          <cell r="BQ70">
            <v>0</v>
          </cell>
        </row>
        <row r="121">
          <cell r="E121">
            <v>106630</v>
          </cell>
          <cell r="U121">
            <v>12386.28</v>
          </cell>
          <cell r="AK121">
            <v>3511.1600000000003</v>
          </cell>
          <cell r="BA121">
            <v>0</v>
          </cell>
          <cell r="BQ121">
            <v>0</v>
          </cell>
        </row>
        <row r="122">
          <cell r="U122">
            <v>12386.28</v>
          </cell>
          <cell r="AK122">
            <v>3511.1600000000003</v>
          </cell>
          <cell r="BA122">
            <v>0</v>
          </cell>
          <cell r="BQ122">
            <v>0</v>
          </cell>
        </row>
        <row r="124">
          <cell r="E124">
            <v>1000</v>
          </cell>
          <cell r="U124">
            <v>0</v>
          </cell>
          <cell r="AK124">
            <v>0</v>
          </cell>
          <cell r="BA124">
            <v>0</v>
          </cell>
          <cell r="BQ124">
            <v>0</v>
          </cell>
        </row>
        <row r="125">
          <cell r="U125">
            <v>0</v>
          </cell>
          <cell r="AK125">
            <v>0</v>
          </cell>
          <cell r="BA125">
            <v>0</v>
          </cell>
          <cell r="BQ125">
            <v>0</v>
          </cell>
        </row>
        <row r="127">
          <cell r="E127">
            <v>0</v>
          </cell>
          <cell r="U127">
            <v>0</v>
          </cell>
          <cell r="AK127">
            <v>0</v>
          </cell>
          <cell r="BA127">
            <v>0</v>
          </cell>
          <cell r="BQ127">
            <v>0</v>
          </cell>
        </row>
        <row r="128">
          <cell r="U128">
            <v>0</v>
          </cell>
          <cell r="AK128">
            <v>0</v>
          </cell>
          <cell r="BA128">
            <v>0</v>
          </cell>
          <cell r="BQ128">
            <v>0</v>
          </cell>
        </row>
        <row r="129">
          <cell r="E129">
            <v>0</v>
          </cell>
          <cell r="U129">
            <v>0</v>
          </cell>
          <cell r="AK129">
            <v>0</v>
          </cell>
          <cell r="BA129">
            <v>0</v>
          </cell>
          <cell r="BQ129">
            <v>0</v>
          </cell>
        </row>
        <row r="130">
          <cell r="U130">
            <v>0</v>
          </cell>
          <cell r="AK130">
            <v>0</v>
          </cell>
          <cell r="BA130">
            <v>0</v>
          </cell>
          <cell r="BQ130">
            <v>0</v>
          </cell>
        </row>
        <row r="131">
          <cell r="E131">
            <v>25350</v>
          </cell>
          <cell r="U131">
            <v>550</v>
          </cell>
          <cell r="AK131">
            <v>9232.81</v>
          </cell>
          <cell r="BA131">
            <v>0</v>
          </cell>
          <cell r="BQ131">
            <v>0</v>
          </cell>
        </row>
        <row r="132">
          <cell r="U132">
            <v>550</v>
          </cell>
          <cell r="AK132">
            <v>8778.630000000001</v>
          </cell>
          <cell r="BA132">
            <v>0</v>
          </cell>
          <cell r="BQ132">
            <v>0</v>
          </cell>
        </row>
        <row r="133">
          <cell r="E133">
            <v>366700</v>
          </cell>
          <cell r="U133">
            <v>16528.22</v>
          </cell>
          <cell r="AK133">
            <v>8668.1400000000012</v>
          </cell>
          <cell r="BA133">
            <v>0</v>
          </cell>
          <cell r="BQ133">
            <v>0</v>
          </cell>
        </row>
        <row r="134">
          <cell r="U134">
            <v>16528.22</v>
          </cell>
          <cell r="AK134">
            <v>8668.1400000000012</v>
          </cell>
          <cell r="BA134">
            <v>0</v>
          </cell>
          <cell r="BQ134">
            <v>0</v>
          </cell>
        </row>
        <row r="135">
          <cell r="E135">
            <v>0</v>
          </cell>
          <cell r="U135">
            <v>0</v>
          </cell>
          <cell r="AK135">
            <v>0</v>
          </cell>
          <cell r="BA135">
            <v>0</v>
          </cell>
          <cell r="BQ135">
            <v>0</v>
          </cell>
        </row>
        <row r="136">
          <cell r="U136">
            <v>0</v>
          </cell>
          <cell r="AK136">
            <v>0</v>
          </cell>
          <cell r="BA136">
            <v>0</v>
          </cell>
          <cell r="BQ136">
            <v>0</v>
          </cell>
        </row>
        <row r="143">
          <cell r="E143">
            <v>5120</v>
          </cell>
          <cell r="U143">
            <v>0</v>
          </cell>
          <cell r="AK143">
            <v>0</v>
          </cell>
          <cell r="BA143">
            <v>0</v>
          </cell>
          <cell r="BQ143">
            <v>0</v>
          </cell>
        </row>
        <row r="144">
          <cell r="U144">
            <v>0</v>
          </cell>
          <cell r="AK144">
            <v>0</v>
          </cell>
          <cell r="BA144">
            <v>0</v>
          </cell>
          <cell r="BQ144">
            <v>0</v>
          </cell>
        </row>
        <row r="145">
          <cell r="E145">
            <v>0</v>
          </cell>
          <cell r="U145">
            <v>0</v>
          </cell>
          <cell r="AK145">
            <v>0</v>
          </cell>
          <cell r="BA145">
            <v>0</v>
          </cell>
          <cell r="BQ145">
            <v>0</v>
          </cell>
        </row>
        <row r="151">
          <cell r="E151">
            <v>5190</v>
          </cell>
          <cell r="U151">
            <v>300</v>
          </cell>
          <cell r="AK151">
            <v>1450</v>
          </cell>
          <cell r="BA151">
            <v>0</v>
          </cell>
          <cell r="BQ151">
            <v>0</v>
          </cell>
        </row>
        <row r="152">
          <cell r="U152">
            <v>300</v>
          </cell>
          <cell r="AK152">
            <v>1450</v>
          </cell>
          <cell r="BA152">
            <v>0</v>
          </cell>
          <cell r="BQ152">
            <v>0</v>
          </cell>
        </row>
        <row r="178">
          <cell r="E178">
            <v>0</v>
          </cell>
          <cell r="U178">
            <v>0</v>
          </cell>
          <cell r="AK178">
            <v>0</v>
          </cell>
          <cell r="BA178">
            <v>0</v>
          </cell>
          <cell r="BQ178">
            <v>0</v>
          </cell>
        </row>
        <row r="179">
          <cell r="E179">
            <v>0</v>
          </cell>
          <cell r="U179">
            <v>0</v>
          </cell>
          <cell r="AK179">
            <v>0</v>
          </cell>
          <cell r="BA179">
            <v>0</v>
          </cell>
          <cell r="BQ179">
            <v>0</v>
          </cell>
        </row>
        <row r="180">
          <cell r="E180">
            <v>0</v>
          </cell>
          <cell r="U180">
            <v>0</v>
          </cell>
          <cell r="AK180">
            <v>0</v>
          </cell>
          <cell r="BA180">
            <v>0</v>
          </cell>
          <cell r="BQ180">
            <v>0</v>
          </cell>
        </row>
        <row r="183">
          <cell r="E183">
            <v>0</v>
          </cell>
          <cell r="U183">
            <v>0</v>
          </cell>
          <cell r="AK183">
            <v>0</v>
          </cell>
          <cell r="BA183">
            <v>0</v>
          </cell>
          <cell r="BQ183">
            <v>0</v>
          </cell>
        </row>
        <row r="186">
          <cell r="E186">
            <v>0</v>
          </cell>
          <cell r="U186">
            <v>0</v>
          </cell>
          <cell r="AK186">
            <v>0</v>
          </cell>
          <cell r="BA186">
            <v>0</v>
          </cell>
          <cell r="BQ186">
            <v>0</v>
          </cell>
        </row>
        <row r="187">
          <cell r="E187">
            <v>0</v>
          </cell>
          <cell r="U187">
            <v>0</v>
          </cell>
          <cell r="AK187">
            <v>0</v>
          </cell>
          <cell r="BA187">
            <v>0</v>
          </cell>
          <cell r="BQ187">
            <v>0</v>
          </cell>
        </row>
        <row r="196">
          <cell r="E196">
            <v>0</v>
          </cell>
          <cell r="U196">
            <v>0</v>
          </cell>
          <cell r="AK196">
            <v>0</v>
          </cell>
          <cell r="BA196">
            <v>0</v>
          </cell>
          <cell r="BQ196">
            <v>0</v>
          </cell>
        </row>
        <row r="197">
          <cell r="E197">
            <v>0</v>
          </cell>
          <cell r="U197">
            <v>0</v>
          </cell>
          <cell r="AK197">
            <v>0</v>
          </cell>
          <cell r="BA197">
            <v>0</v>
          </cell>
          <cell r="BQ197">
            <v>0</v>
          </cell>
        </row>
        <row r="198">
          <cell r="U198">
            <v>0</v>
          </cell>
          <cell r="AK198">
            <v>0</v>
          </cell>
          <cell r="BA198">
            <v>0</v>
          </cell>
          <cell r="BQ198">
            <v>0</v>
          </cell>
        </row>
        <row r="199">
          <cell r="E199">
            <v>0</v>
          </cell>
          <cell r="U199">
            <v>0</v>
          </cell>
          <cell r="AK199">
            <v>0</v>
          </cell>
          <cell r="BA199">
            <v>0</v>
          </cell>
          <cell r="BQ199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Аркуш81" enableFormatConditionsCalculation="0">
    <tabColor indexed="50"/>
    <pageSetUpPr fitToPage="1"/>
  </sheetPr>
  <dimension ref="A1:Y103"/>
  <sheetViews>
    <sheetView topLeftCell="A49" workbookViewId="0">
      <selection activeCell="O98" sqref="O98:R102"/>
    </sheetView>
  </sheetViews>
  <sheetFormatPr defaultRowHeight="15"/>
  <cols>
    <col min="1" max="1" width="58.7109375" style="318" customWidth="1"/>
    <col min="2" max="2" width="5" style="318" customWidth="1"/>
    <col min="3" max="3" width="4" style="318" customWidth="1"/>
    <col min="4" max="4" width="10.42578125" style="318" customWidth="1"/>
    <col min="5" max="5" width="8.5703125" style="318" customWidth="1"/>
    <col min="6" max="6" width="8.28515625" style="318" customWidth="1"/>
    <col min="7" max="7" width="7" style="318" customWidth="1"/>
    <col min="8" max="8" width="6" style="318" customWidth="1"/>
    <col min="9" max="9" width="11.85546875" style="318" customWidth="1"/>
    <col min="10" max="10" width="11.7109375" style="318" customWidth="1"/>
    <col min="11" max="11" width="9.7109375" style="318" customWidth="1"/>
    <col min="12" max="12" width="12" style="318" hidden="1" customWidth="1"/>
    <col min="13" max="13" width="9.85546875" style="318" customWidth="1"/>
    <col min="14" max="14" width="7.140625" style="318" customWidth="1"/>
    <col min="15" max="16384" width="9.140625" style="318"/>
  </cols>
  <sheetData>
    <row r="1" spans="1:25" s="234" customFormat="1" ht="15" customHeight="1">
      <c r="I1" s="358" t="s">
        <v>145</v>
      </c>
      <c r="J1" s="358"/>
      <c r="K1" s="358"/>
      <c r="L1" s="358"/>
      <c r="M1" s="358"/>
      <c r="N1" s="358"/>
    </row>
    <row r="2" spans="1:25" s="234" customFormat="1" ht="27.75" customHeight="1">
      <c r="H2" s="235"/>
      <c r="I2" s="358"/>
      <c r="J2" s="358"/>
      <c r="K2" s="358"/>
      <c r="L2" s="358"/>
      <c r="M2" s="358"/>
      <c r="N2" s="358"/>
    </row>
    <row r="3" spans="1:25" s="234" customFormat="1" ht="3" hidden="1" customHeight="1">
      <c r="H3" s="235"/>
      <c r="I3" s="358"/>
      <c r="J3" s="358"/>
      <c r="K3" s="358"/>
      <c r="L3" s="358"/>
      <c r="M3" s="358"/>
      <c r="N3" s="358"/>
    </row>
    <row r="4" spans="1:25" s="234" customFormat="1">
      <c r="A4" s="361" t="s">
        <v>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236"/>
      <c r="O4" s="236"/>
      <c r="P4" s="236"/>
    </row>
    <row r="5" spans="1:25" s="234" customFormat="1" ht="15" customHeight="1">
      <c r="A5" s="363" t="s">
        <v>159</v>
      </c>
      <c r="B5" s="363"/>
      <c r="C5" s="363"/>
      <c r="D5" s="363"/>
      <c r="E5" s="363"/>
      <c r="F5" s="363"/>
      <c r="G5" s="363"/>
      <c r="H5" s="363"/>
      <c r="I5" s="237" t="s">
        <v>160</v>
      </c>
      <c r="J5" s="236" t="s">
        <v>151</v>
      </c>
      <c r="K5" s="236"/>
      <c r="L5" s="238"/>
      <c r="M5" s="238"/>
      <c r="N5" s="236"/>
      <c r="O5" s="236"/>
      <c r="P5" s="236"/>
    </row>
    <row r="6" spans="1:25" s="236" customFormat="1" ht="13.5" customHeigh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</row>
    <row r="7" spans="1:25" s="239" customFormat="1" ht="11.25"/>
    <row r="8" spans="1:25" s="239" customFormat="1" ht="9.75" customHeight="1">
      <c r="M8" s="364" t="s">
        <v>2</v>
      </c>
      <c r="N8" s="364"/>
    </row>
    <row r="9" spans="1:25" s="239" customFormat="1" ht="22.5" customHeight="1">
      <c r="A9" s="240" t="s">
        <v>3</v>
      </c>
      <c r="B9" s="362" t="s">
        <v>143</v>
      </c>
      <c r="C9" s="362"/>
      <c r="D9" s="362"/>
      <c r="E9" s="362"/>
      <c r="F9" s="362"/>
      <c r="G9" s="362"/>
      <c r="H9" s="362"/>
      <c r="I9" s="362"/>
      <c r="J9" s="362"/>
      <c r="K9" s="241" t="s">
        <v>136</v>
      </c>
      <c r="M9" s="365">
        <v>41829167</v>
      </c>
      <c r="N9" s="365"/>
    </row>
    <row r="10" spans="1:25" s="239" customFormat="1" ht="11.25" customHeight="1">
      <c r="A10" s="242" t="s">
        <v>4</v>
      </c>
      <c r="B10" s="360" t="s">
        <v>161</v>
      </c>
      <c r="C10" s="360"/>
      <c r="D10" s="360"/>
      <c r="E10" s="360"/>
      <c r="F10" s="360"/>
      <c r="G10" s="360"/>
      <c r="H10" s="360"/>
      <c r="I10" s="360"/>
      <c r="J10" s="360"/>
      <c r="K10" s="241" t="s">
        <v>137</v>
      </c>
      <c r="M10" s="365"/>
      <c r="N10" s="365"/>
    </row>
    <row r="11" spans="1:25" s="239" customFormat="1" ht="11.25" customHeight="1">
      <c r="A11" s="242" t="s">
        <v>138</v>
      </c>
      <c r="B11" s="360" t="s">
        <v>153</v>
      </c>
      <c r="C11" s="360"/>
      <c r="D11" s="360"/>
      <c r="E11" s="360"/>
      <c r="F11" s="360"/>
      <c r="G11" s="360"/>
      <c r="H11" s="360"/>
      <c r="I11" s="360"/>
      <c r="J11" s="360"/>
      <c r="K11" s="241" t="s">
        <v>139</v>
      </c>
      <c r="M11" s="375"/>
      <c r="N11" s="375"/>
    </row>
    <row r="12" spans="1:25" s="239" customFormat="1" ht="11.25" customHeight="1">
      <c r="A12" s="359" t="s">
        <v>110</v>
      </c>
      <c r="B12" s="359"/>
      <c r="C12" s="243"/>
      <c r="D12" s="244">
        <v>0</v>
      </c>
      <c r="E12" s="377" t="s">
        <v>151</v>
      </c>
      <c r="F12" s="377"/>
      <c r="G12" s="377"/>
      <c r="H12" s="377"/>
      <c r="I12" s="377"/>
      <c r="J12" s="377"/>
      <c r="K12" s="245"/>
      <c r="L12" s="246"/>
      <c r="M12" s="246"/>
      <c r="N12" s="247"/>
    </row>
    <row r="13" spans="1:25" s="239" customFormat="1" ht="11.25">
      <c r="A13" s="366" t="s">
        <v>5</v>
      </c>
      <c r="B13" s="366"/>
      <c r="C13" s="243"/>
      <c r="D13" s="248"/>
      <c r="E13" s="367" t="s">
        <v>151</v>
      </c>
      <c r="F13" s="367"/>
      <c r="G13" s="367"/>
      <c r="H13" s="367"/>
      <c r="I13" s="367"/>
      <c r="J13" s="367"/>
      <c r="K13" s="367"/>
      <c r="L13" s="367"/>
      <c r="M13" s="367"/>
      <c r="N13" s="247"/>
    </row>
    <row r="14" spans="1:25" s="239" customFormat="1" ht="12" customHeight="1">
      <c r="A14" s="366" t="s">
        <v>6</v>
      </c>
      <c r="B14" s="366"/>
      <c r="C14" s="243"/>
      <c r="D14" s="249" t="s">
        <v>144</v>
      </c>
      <c r="E14" s="374" t="s">
        <v>8</v>
      </c>
      <c r="F14" s="374"/>
      <c r="G14" s="374"/>
      <c r="H14" s="374"/>
      <c r="I14" s="374"/>
      <c r="J14" s="374"/>
      <c r="K14" s="374"/>
      <c r="L14" s="374"/>
      <c r="M14" s="374"/>
      <c r="N14" s="247"/>
    </row>
    <row r="15" spans="1:25" s="239" customFormat="1" ht="43.5" customHeight="1">
      <c r="A15" s="366" t="s">
        <v>7</v>
      </c>
      <c r="B15" s="366"/>
      <c r="C15" s="243"/>
      <c r="D15" s="152" t="s">
        <v>178</v>
      </c>
      <c r="E15" s="372" t="str">
        <f>'Ф.№2 місц.'!E15:R15</f>
        <v>Матівська ЗШ І-ІІст.</v>
      </c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</row>
    <row r="16" spans="1:25" s="239" customFormat="1" ht="11.25">
      <c r="A16" s="250" t="s">
        <v>180</v>
      </c>
    </row>
    <row r="17" spans="1:14" s="239" customFormat="1" ht="12" thickBot="1">
      <c r="A17" s="250" t="s">
        <v>9</v>
      </c>
    </row>
    <row r="18" spans="1:14" s="239" customFormat="1" ht="20.25" customHeight="1" thickTop="1" thickBot="1">
      <c r="A18" s="368" t="s">
        <v>10</v>
      </c>
      <c r="B18" s="369" t="s">
        <v>119</v>
      </c>
      <c r="C18" s="369" t="s">
        <v>12</v>
      </c>
      <c r="D18" s="369" t="s">
        <v>146</v>
      </c>
      <c r="E18" s="369" t="s">
        <v>131</v>
      </c>
      <c r="F18" s="369" t="s">
        <v>14</v>
      </c>
      <c r="G18" s="369"/>
      <c r="H18" s="369" t="s">
        <v>147</v>
      </c>
      <c r="I18" s="369" t="s">
        <v>122</v>
      </c>
      <c r="J18" s="369" t="s">
        <v>19</v>
      </c>
      <c r="K18" s="369"/>
      <c r="L18" s="369" t="s">
        <v>20</v>
      </c>
      <c r="M18" s="369" t="s">
        <v>21</v>
      </c>
      <c r="N18" s="369"/>
    </row>
    <row r="19" spans="1:14" s="239" customFormat="1" ht="12.75" thickTop="1" thickBot="1">
      <c r="A19" s="368"/>
      <c r="B19" s="369"/>
      <c r="C19" s="369"/>
      <c r="D19" s="369"/>
      <c r="E19" s="369"/>
      <c r="F19" s="369" t="s">
        <v>22</v>
      </c>
      <c r="G19" s="370" t="s">
        <v>23</v>
      </c>
      <c r="H19" s="369"/>
      <c r="I19" s="369"/>
      <c r="J19" s="369" t="s">
        <v>22</v>
      </c>
      <c r="K19" s="370" t="s">
        <v>29</v>
      </c>
      <c r="L19" s="369"/>
      <c r="M19" s="369" t="s">
        <v>22</v>
      </c>
      <c r="N19" s="376" t="s">
        <v>23</v>
      </c>
    </row>
    <row r="20" spans="1:14" s="239" customFormat="1" ht="26.25" customHeight="1" thickTop="1" thickBot="1">
      <c r="A20" s="368"/>
      <c r="B20" s="369"/>
      <c r="C20" s="369"/>
      <c r="D20" s="369"/>
      <c r="E20" s="369"/>
      <c r="F20" s="369"/>
      <c r="G20" s="370"/>
      <c r="H20" s="369"/>
      <c r="I20" s="369"/>
      <c r="J20" s="369"/>
      <c r="K20" s="370"/>
      <c r="L20" s="369"/>
      <c r="M20" s="369"/>
      <c r="N20" s="376"/>
    </row>
    <row r="21" spans="1:14" s="239" customFormat="1" ht="12.75" thickTop="1" thickBot="1">
      <c r="A21" s="252">
        <v>1</v>
      </c>
      <c r="B21" s="252">
        <v>2</v>
      </c>
      <c r="C21" s="252">
        <v>3</v>
      </c>
      <c r="D21" s="252">
        <v>4</v>
      </c>
      <c r="E21" s="252">
        <v>5</v>
      </c>
      <c r="F21" s="252">
        <v>6</v>
      </c>
      <c r="G21" s="252">
        <v>7</v>
      </c>
      <c r="H21" s="252">
        <v>8</v>
      </c>
      <c r="I21" s="252">
        <v>9</v>
      </c>
      <c r="J21" s="252">
        <v>10</v>
      </c>
      <c r="K21" s="252">
        <v>11</v>
      </c>
      <c r="L21" s="252">
        <v>12</v>
      </c>
      <c r="M21" s="252">
        <v>13</v>
      </c>
      <c r="N21" s="252">
        <v>14</v>
      </c>
    </row>
    <row r="22" spans="1:14" s="239" customFormat="1" ht="12.75" thickTop="1" thickBot="1">
      <c r="A22" s="253" t="s">
        <v>132</v>
      </c>
      <c r="B22" s="253" t="s">
        <v>30</v>
      </c>
      <c r="C22" s="254" t="s">
        <v>31</v>
      </c>
      <c r="D22" s="255">
        <f>D24+D59+D79+D84</f>
        <v>0</v>
      </c>
      <c r="E22" s="255">
        <f>E26+E29+E32+E33+E37+E45+E46+E86+E54</f>
        <v>0</v>
      </c>
      <c r="F22" s="255">
        <f t="shared" ref="F22:L22" si="0">F24+F59+F79+F84</f>
        <v>0</v>
      </c>
      <c r="G22" s="255">
        <f t="shared" si="0"/>
        <v>0</v>
      </c>
      <c r="H22" s="255">
        <f t="shared" si="0"/>
        <v>0</v>
      </c>
      <c r="I22" s="255">
        <f t="shared" si="0"/>
        <v>0</v>
      </c>
      <c r="J22" s="255">
        <f t="shared" si="0"/>
        <v>0</v>
      </c>
      <c r="K22" s="255">
        <f t="shared" si="0"/>
        <v>0</v>
      </c>
      <c r="L22" s="255">
        <f t="shared" si="0"/>
        <v>0</v>
      </c>
      <c r="M22" s="255">
        <f>F22-H22+I22-J22</f>
        <v>0</v>
      </c>
      <c r="N22" s="255">
        <f>N24+N59+N79+N84</f>
        <v>0</v>
      </c>
    </row>
    <row r="23" spans="1:14" s="239" customFormat="1" ht="12.75" thickTop="1" thickBot="1">
      <c r="A23" s="251" t="s">
        <v>43</v>
      </c>
      <c r="B23" s="253"/>
      <c r="C23" s="254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</row>
    <row r="24" spans="1:14" s="239" customFormat="1" ht="12.75" thickTop="1" thickBot="1">
      <c r="A24" s="251" t="s">
        <v>44</v>
      </c>
      <c r="B24" s="253">
        <v>2000</v>
      </c>
      <c r="C24" s="254" t="s">
        <v>33</v>
      </c>
      <c r="D24" s="255">
        <f>D25+D30+D47+D50+D54+D58</f>
        <v>0</v>
      </c>
      <c r="E24" s="255">
        <v>0</v>
      </c>
      <c r="F24" s="255">
        <f t="shared" ref="F24:L24" si="1">F25+F30+F47+F50+F54+F58</f>
        <v>0</v>
      </c>
      <c r="G24" s="255">
        <f t="shared" si="1"/>
        <v>0</v>
      </c>
      <c r="H24" s="255">
        <f t="shared" si="1"/>
        <v>0</v>
      </c>
      <c r="I24" s="255">
        <f t="shared" si="1"/>
        <v>0</v>
      </c>
      <c r="J24" s="255">
        <f t="shared" si="1"/>
        <v>0</v>
      </c>
      <c r="K24" s="255">
        <f t="shared" si="1"/>
        <v>0</v>
      </c>
      <c r="L24" s="255">
        <f t="shared" si="1"/>
        <v>0</v>
      </c>
      <c r="M24" s="255">
        <f t="shared" ref="M24:M55" si="2">F24-H24+I24-J24</f>
        <v>0</v>
      </c>
      <c r="N24" s="255">
        <f>N25+N30+N47+N50+N54+N58</f>
        <v>0</v>
      </c>
    </row>
    <row r="25" spans="1:14" s="239" customFormat="1" ht="12.75" thickTop="1" thickBot="1">
      <c r="A25" s="256" t="s">
        <v>46</v>
      </c>
      <c r="B25" s="253">
        <v>2100</v>
      </c>
      <c r="C25" s="254" t="s">
        <v>35</v>
      </c>
      <c r="D25" s="255">
        <f>D26+D29</f>
        <v>0</v>
      </c>
      <c r="E25" s="255">
        <v>0</v>
      </c>
      <c r="F25" s="255">
        <f t="shared" ref="F25:L25" si="3">F26+F29</f>
        <v>0</v>
      </c>
      <c r="G25" s="255">
        <f t="shared" si="3"/>
        <v>0</v>
      </c>
      <c r="H25" s="255">
        <f t="shared" si="3"/>
        <v>0</v>
      </c>
      <c r="I25" s="255">
        <f t="shared" si="3"/>
        <v>0</v>
      </c>
      <c r="J25" s="255">
        <f t="shared" si="3"/>
        <v>0</v>
      </c>
      <c r="K25" s="255">
        <f t="shared" si="3"/>
        <v>0</v>
      </c>
      <c r="L25" s="255">
        <f t="shared" si="3"/>
        <v>0</v>
      </c>
      <c r="M25" s="255">
        <f t="shared" si="2"/>
        <v>0</v>
      </c>
      <c r="N25" s="255">
        <f>N26+N29</f>
        <v>0</v>
      </c>
    </row>
    <row r="26" spans="1:14" s="239" customFormat="1" ht="12.75" thickTop="1" thickBot="1">
      <c r="A26" s="257" t="s">
        <v>48</v>
      </c>
      <c r="B26" s="258">
        <v>2110</v>
      </c>
      <c r="C26" s="259" t="s">
        <v>37</v>
      </c>
      <c r="D26" s="260">
        <f>SUM(D27:D28)</f>
        <v>0</v>
      </c>
      <c r="E26" s="261">
        <v>0</v>
      </c>
      <c r="F26" s="260">
        <f t="shared" ref="F26:L26" si="4">SUM(F27:F28)</f>
        <v>0</v>
      </c>
      <c r="G26" s="260">
        <f t="shared" si="4"/>
        <v>0</v>
      </c>
      <c r="H26" s="260">
        <f t="shared" si="4"/>
        <v>0</v>
      </c>
      <c r="I26" s="260">
        <f t="shared" si="4"/>
        <v>0</v>
      </c>
      <c r="J26" s="260">
        <f t="shared" si="4"/>
        <v>0</v>
      </c>
      <c r="K26" s="260">
        <f t="shared" si="4"/>
        <v>0</v>
      </c>
      <c r="L26" s="260">
        <f t="shared" si="4"/>
        <v>0</v>
      </c>
      <c r="M26" s="255">
        <f t="shared" si="2"/>
        <v>0</v>
      </c>
      <c r="N26" s="260">
        <f>SUM(N27:N28)</f>
        <v>0</v>
      </c>
    </row>
    <row r="27" spans="1:14" s="239" customFormat="1" ht="12.75" thickTop="1" thickBot="1">
      <c r="A27" s="262" t="s">
        <v>49</v>
      </c>
      <c r="B27" s="251">
        <v>2111</v>
      </c>
      <c r="C27" s="263" t="s">
        <v>39</v>
      </c>
      <c r="D27" s="264">
        <v>0</v>
      </c>
      <c r="E27" s="265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55">
        <f t="shared" si="2"/>
        <v>0</v>
      </c>
      <c r="N27" s="264">
        <v>0</v>
      </c>
    </row>
    <row r="28" spans="1:14" s="239" customFormat="1" ht="12.75" thickTop="1" thickBot="1">
      <c r="A28" s="262" t="s">
        <v>50</v>
      </c>
      <c r="B28" s="251">
        <v>2112</v>
      </c>
      <c r="C28" s="263" t="s">
        <v>41</v>
      </c>
      <c r="D28" s="264">
        <v>0</v>
      </c>
      <c r="E28" s="265">
        <v>0</v>
      </c>
      <c r="F28" s="264">
        <v>0</v>
      </c>
      <c r="G28" s="264">
        <v>0</v>
      </c>
      <c r="H28" s="264">
        <v>0</v>
      </c>
      <c r="I28" s="264">
        <v>0</v>
      </c>
      <c r="J28" s="264">
        <v>0</v>
      </c>
      <c r="K28" s="264">
        <v>0</v>
      </c>
      <c r="L28" s="264">
        <v>0</v>
      </c>
      <c r="M28" s="255">
        <f t="shared" si="2"/>
        <v>0</v>
      </c>
      <c r="N28" s="264">
        <v>0</v>
      </c>
    </row>
    <row r="29" spans="1:14" s="239" customFormat="1" ht="11.25" customHeight="1" thickTop="1" thickBot="1">
      <c r="A29" s="266" t="s">
        <v>51</v>
      </c>
      <c r="B29" s="258">
        <v>2120</v>
      </c>
      <c r="C29" s="259" t="s">
        <v>42</v>
      </c>
      <c r="D29" s="261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55">
        <f t="shared" si="2"/>
        <v>0</v>
      </c>
      <c r="N29" s="261">
        <v>0</v>
      </c>
    </row>
    <row r="30" spans="1:14" s="239" customFormat="1" ht="12.75" thickTop="1" thickBot="1">
      <c r="A30" s="267" t="s">
        <v>52</v>
      </c>
      <c r="B30" s="253">
        <v>2200</v>
      </c>
      <c r="C30" s="254" t="s">
        <v>45</v>
      </c>
      <c r="D30" s="268">
        <f>SUM(D31:D37)+D44</f>
        <v>0</v>
      </c>
      <c r="E30" s="268">
        <v>0</v>
      </c>
      <c r="F30" s="268">
        <f t="shared" ref="F30:L30" si="5">SUM(F31:F37)+F44</f>
        <v>0</v>
      </c>
      <c r="G30" s="268">
        <f t="shared" si="5"/>
        <v>0</v>
      </c>
      <c r="H30" s="268">
        <f t="shared" si="5"/>
        <v>0</v>
      </c>
      <c r="I30" s="268">
        <f t="shared" si="5"/>
        <v>0</v>
      </c>
      <c r="J30" s="268">
        <f t="shared" si="5"/>
        <v>0</v>
      </c>
      <c r="K30" s="268">
        <f t="shared" si="5"/>
        <v>0</v>
      </c>
      <c r="L30" s="268">
        <f t="shared" si="5"/>
        <v>0</v>
      </c>
      <c r="M30" s="255">
        <f t="shared" si="2"/>
        <v>0</v>
      </c>
      <c r="N30" s="268">
        <f>SUM(N31:N37)+N44</f>
        <v>0</v>
      </c>
    </row>
    <row r="31" spans="1:14" s="239" customFormat="1" ht="12.75" thickTop="1" thickBot="1">
      <c r="A31" s="257" t="s">
        <v>53</v>
      </c>
      <c r="B31" s="258">
        <v>2210</v>
      </c>
      <c r="C31" s="259" t="s">
        <v>47</v>
      </c>
      <c r="D31" s="261">
        <v>0</v>
      </c>
      <c r="E31" s="260">
        <v>0</v>
      </c>
      <c r="F31" s="261">
        <v>0</v>
      </c>
      <c r="G31" s="261">
        <v>0</v>
      </c>
      <c r="H31" s="261">
        <v>0</v>
      </c>
      <c r="I31" s="261">
        <v>0</v>
      </c>
      <c r="J31" s="261">
        <v>0</v>
      </c>
      <c r="K31" s="261">
        <v>0</v>
      </c>
      <c r="L31" s="261">
        <v>0</v>
      </c>
      <c r="M31" s="255">
        <f t="shared" si="2"/>
        <v>0</v>
      </c>
      <c r="N31" s="261">
        <v>0</v>
      </c>
    </row>
    <row r="32" spans="1:14" s="239" customFormat="1" ht="12.75" thickTop="1" thickBot="1">
      <c r="A32" s="257" t="s">
        <v>54</v>
      </c>
      <c r="B32" s="258">
        <v>2220</v>
      </c>
      <c r="C32" s="258">
        <v>100</v>
      </c>
      <c r="D32" s="261">
        <v>0</v>
      </c>
      <c r="E32" s="261">
        <v>0</v>
      </c>
      <c r="F32" s="261">
        <v>0</v>
      </c>
      <c r="G32" s="261">
        <v>0</v>
      </c>
      <c r="H32" s="261">
        <v>0</v>
      </c>
      <c r="I32" s="261">
        <v>0</v>
      </c>
      <c r="J32" s="261">
        <v>0</v>
      </c>
      <c r="K32" s="261">
        <v>0</v>
      </c>
      <c r="L32" s="261">
        <v>0</v>
      </c>
      <c r="M32" s="255">
        <f t="shared" si="2"/>
        <v>0</v>
      </c>
      <c r="N32" s="261">
        <v>0</v>
      </c>
    </row>
    <row r="33" spans="1:14" s="239" customFormat="1" ht="12.75" thickTop="1" thickBot="1">
      <c r="A33" s="257" t="s">
        <v>55</v>
      </c>
      <c r="B33" s="258">
        <v>2230</v>
      </c>
      <c r="C33" s="258">
        <v>110</v>
      </c>
      <c r="D33" s="261">
        <v>0</v>
      </c>
      <c r="E33" s="261">
        <v>0</v>
      </c>
      <c r="F33" s="261">
        <v>0</v>
      </c>
      <c r="G33" s="261">
        <v>0</v>
      </c>
      <c r="H33" s="261">
        <v>0</v>
      </c>
      <c r="I33" s="261">
        <v>0</v>
      </c>
      <c r="J33" s="261">
        <v>0</v>
      </c>
      <c r="K33" s="261">
        <v>0</v>
      </c>
      <c r="L33" s="261">
        <v>0</v>
      </c>
      <c r="M33" s="255">
        <f t="shared" si="2"/>
        <v>0</v>
      </c>
      <c r="N33" s="261">
        <v>0</v>
      </c>
    </row>
    <row r="34" spans="1:14" s="239" customFormat="1" ht="12.75" thickTop="1" thickBot="1">
      <c r="A34" s="257" t="s">
        <v>56</v>
      </c>
      <c r="B34" s="258">
        <v>2240</v>
      </c>
      <c r="C34" s="258">
        <v>120</v>
      </c>
      <c r="D34" s="261">
        <v>0</v>
      </c>
      <c r="E34" s="260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55">
        <f t="shared" si="2"/>
        <v>0</v>
      </c>
      <c r="N34" s="261">
        <v>0</v>
      </c>
    </row>
    <row r="35" spans="1:14" s="239" customFormat="1" ht="12.75" thickTop="1" thickBot="1">
      <c r="A35" s="257" t="s">
        <v>57</v>
      </c>
      <c r="B35" s="258">
        <v>2250</v>
      </c>
      <c r="C35" s="258">
        <v>130</v>
      </c>
      <c r="D35" s="261">
        <v>0</v>
      </c>
      <c r="E35" s="260">
        <v>0</v>
      </c>
      <c r="F35" s="261">
        <v>0</v>
      </c>
      <c r="G35" s="261">
        <v>0</v>
      </c>
      <c r="H35" s="261">
        <v>0</v>
      </c>
      <c r="I35" s="261">
        <v>0</v>
      </c>
      <c r="J35" s="261">
        <v>0</v>
      </c>
      <c r="K35" s="261">
        <v>0</v>
      </c>
      <c r="L35" s="261">
        <v>0</v>
      </c>
      <c r="M35" s="255">
        <f t="shared" si="2"/>
        <v>0</v>
      </c>
      <c r="N35" s="261">
        <v>0</v>
      </c>
    </row>
    <row r="36" spans="1:14" s="239" customFormat="1" ht="12.75" customHeight="1" thickTop="1" thickBot="1">
      <c r="A36" s="266" t="s">
        <v>58</v>
      </c>
      <c r="B36" s="258">
        <v>2260</v>
      </c>
      <c r="C36" s="258">
        <v>140</v>
      </c>
      <c r="D36" s="261">
        <v>0</v>
      </c>
      <c r="E36" s="260">
        <v>0</v>
      </c>
      <c r="F36" s="261">
        <v>0</v>
      </c>
      <c r="G36" s="261">
        <v>0</v>
      </c>
      <c r="H36" s="261">
        <v>0</v>
      </c>
      <c r="I36" s="261">
        <v>0</v>
      </c>
      <c r="J36" s="261">
        <v>0</v>
      </c>
      <c r="K36" s="261">
        <v>0</v>
      </c>
      <c r="L36" s="261">
        <v>0</v>
      </c>
      <c r="M36" s="255">
        <f t="shared" si="2"/>
        <v>0</v>
      </c>
      <c r="N36" s="261">
        <v>0</v>
      </c>
    </row>
    <row r="37" spans="1:14" s="239" customFormat="1" ht="12.75" thickTop="1" thickBot="1">
      <c r="A37" s="266" t="s">
        <v>59</v>
      </c>
      <c r="B37" s="258">
        <v>2270</v>
      </c>
      <c r="C37" s="258">
        <v>150</v>
      </c>
      <c r="D37" s="260">
        <f>SUM(D38:D43)</f>
        <v>0</v>
      </c>
      <c r="E37" s="261">
        <v>0</v>
      </c>
      <c r="F37" s="260">
        <f t="shared" ref="F37:L37" si="6">SUM(F38:F43)</f>
        <v>0</v>
      </c>
      <c r="G37" s="260">
        <f t="shared" si="6"/>
        <v>0</v>
      </c>
      <c r="H37" s="260">
        <f t="shared" si="6"/>
        <v>0</v>
      </c>
      <c r="I37" s="260">
        <f t="shared" si="6"/>
        <v>0</v>
      </c>
      <c r="J37" s="260">
        <f t="shared" si="6"/>
        <v>0</v>
      </c>
      <c r="K37" s="260">
        <f t="shared" si="6"/>
        <v>0</v>
      </c>
      <c r="L37" s="260">
        <f t="shared" si="6"/>
        <v>0</v>
      </c>
      <c r="M37" s="255">
        <f t="shared" si="2"/>
        <v>0</v>
      </c>
      <c r="N37" s="260">
        <f>SUM(N38:N43)</f>
        <v>0</v>
      </c>
    </row>
    <row r="38" spans="1:14" s="239" customFormat="1" ht="12.75" thickTop="1" thickBot="1">
      <c r="A38" s="262" t="s">
        <v>60</v>
      </c>
      <c r="B38" s="251">
        <v>2271</v>
      </c>
      <c r="C38" s="251">
        <v>160</v>
      </c>
      <c r="D38" s="264">
        <v>0</v>
      </c>
      <c r="E38" s="265">
        <v>0</v>
      </c>
      <c r="F38" s="264">
        <v>0</v>
      </c>
      <c r="G38" s="264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55">
        <f t="shared" si="2"/>
        <v>0</v>
      </c>
      <c r="N38" s="264">
        <v>0</v>
      </c>
    </row>
    <row r="39" spans="1:14" s="239" customFormat="1" ht="12.75" thickTop="1" thickBot="1">
      <c r="A39" s="262" t="s">
        <v>61</v>
      </c>
      <c r="B39" s="251">
        <v>2272</v>
      </c>
      <c r="C39" s="251">
        <v>170</v>
      </c>
      <c r="D39" s="264">
        <v>0</v>
      </c>
      <c r="E39" s="265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55">
        <f t="shared" si="2"/>
        <v>0</v>
      </c>
      <c r="N39" s="264">
        <v>0</v>
      </c>
    </row>
    <row r="40" spans="1:14" s="239" customFormat="1" ht="12.75" thickTop="1" thickBot="1">
      <c r="A40" s="262" t="s">
        <v>62</v>
      </c>
      <c r="B40" s="251">
        <v>2273</v>
      </c>
      <c r="C40" s="251">
        <v>180</v>
      </c>
      <c r="D40" s="264">
        <v>0</v>
      </c>
      <c r="E40" s="265">
        <v>0</v>
      </c>
      <c r="F40" s="264">
        <v>0</v>
      </c>
      <c r="G40" s="264">
        <v>0</v>
      </c>
      <c r="H40" s="264">
        <v>0</v>
      </c>
      <c r="I40" s="264">
        <v>0</v>
      </c>
      <c r="J40" s="264">
        <v>0</v>
      </c>
      <c r="K40" s="264">
        <v>0</v>
      </c>
      <c r="L40" s="264">
        <v>0</v>
      </c>
      <c r="M40" s="255">
        <f t="shared" si="2"/>
        <v>0</v>
      </c>
      <c r="N40" s="264">
        <v>0</v>
      </c>
    </row>
    <row r="41" spans="1:14" s="239" customFormat="1" ht="12.75" thickTop="1" thickBot="1">
      <c r="A41" s="165" t="s">
        <v>170</v>
      </c>
      <c r="B41" s="251">
        <v>2274</v>
      </c>
      <c r="C41" s="251">
        <v>190</v>
      </c>
      <c r="D41" s="264">
        <v>0</v>
      </c>
      <c r="E41" s="265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55">
        <f t="shared" si="2"/>
        <v>0</v>
      </c>
      <c r="N41" s="264">
        <v>0</v>
      </c>
    </row>
    <row r="42" spans="1:14" s="239" customFormat="1" ht="12.75" thickTop="1" thickBot="1">
      <c r="A42" s="165" t="s">
        <v>171</v>
      </c>
      <c r="B42" s="251">
        <v>2275</v>
      </c>
      <c r="C42" s="251">
        <v>200</v>
      </c>
      <c r="D42" s="264">
        <v>0</v>
      </c>
      <c r="E42" s="265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55">
        <f t="shared" si="2"/>
        <v>0</v>
      </c>
      <c r="N42" s="264">
        <v>0</v>
      </c>
    </row>
    <row r="43" spans="1:14" s="239" customFormat="1" ht="12.75" thickTop="1" thickBot="1">
      <c r="A43" s="262" t="s">
        <v>63</v>
      </c>
      <c r="B43" s="251">
        <v>2276</v>
      </c>
      <c r="C43" s="251">
        <v>210</v>
      </c>
      <c r="D43" s="264">
        <v>0</v>
      </c>
      <c r="E43" s="265">
        <v>0</v>
      </c>
      <c r="F43" s="264">
        <v>0</v>
      </c>
      <c r="G43" s="264">
        <v>0</v>
      </c>
      <c r="H43" s="264">
        <v>0</v>
      </c>
      <c r="I43" s="264">
        <v>0</v>
      </c>
      <c r="J43" s="264">
        <v>0</v>
      </c>
      <c r="K43" s="264">
        <v>0</v>
      </c>
      <c r="L43" s="264">
        <v>0</v>
      </c>
      <c r="M43" s="255">
        <f t="shared" si="2"/>
        <v>0</v>
      </c>
      <c r="N43" s="264">
        <v>0</v>
      </c>
    </row>
    <row r="44" spans="1:14" s="239" customFormat="1" ht="24" thickTop="1" thickBot="1">
      <c r="A44" s="266" t="s">
        <v>64</v>
      </c>
      <c r="B44" s="258">
        <v>2280</v>
      </c>
      <c r="C44" s="258">
        <v>220</v>
      </c>
      <c r="D44" s="260">
        <f>SUM(D45:D46)</f>
        <v>0</v>
      </c>
      <c r="E44" s="260">
        <v>0</v>
      </c>
      <c r="F44" s="260">
        <f t="shared" ref="F44:L44" si="7">SUM(F45:F46)</f>
        <v>0</v>
      </c>
      <c r="G44" s="260">
        <f t="shared" si="7"/>
        <v>0</v>
      </c>
      <c r="H44" s="260">
        <f t="shared" si="7"/>
        <v>0</v>
      </c>
      <c r="I44" s="260">
        <f t="shared" si="7"/>
        <v>0</v>
      </c>
      <c r="J44" s="260">
        <f t="shared" si="7"/>
        <v>0</v>
      </c>
      <c r="K44" s="260">
        <f t="shared" si="7"/>
        <v>0</v>
      </c>
      <c r="L44" s="260">
        <f t="shared" si="7"/>
        <v>0</v>
      </c>
      <c r="M44" s="255">
        <f t="shared" si="2"/>
        <v>0</v>
      </c>
      <c r="N44" s="260">
        <f>SUM(N45:N46)</f>
        <v>0</v>
      </c>
    </row>
    <row r="45" spans="1:14" s="239" customFormat="1" ht="24" thickTop="1" thickBot="1">
      <c r="A45" s="269" t="s">
        <v>65</v>
      </c>
      <c r="B45" s="251">
        <v>2281</v>
      </c>
      <c r="C45" s="251">
        <v>230</v>
      </c>
      <c r="D45" s="264">
        <v>0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55">
        <f t="shared" si="2"/>
        <v>0</v>
      </c>
      <c r="N45" s="264">
        <v>0</v>
      </c>
    </row>
    <row r="46" spans="1:14" s="239" customFormat="1" ht="24" thickTop="1" thickBot="1">
      <c r="A46" s="262" t="s">
        <v>66</v>
      </c>
      <c r="B46" s="251">
        <v>2282</v>
      </c>
      <c r="C46" s="251">
        <v>240</v>
      </c>
      <c r="D46" s="264">
        <v>0</v>
      </c>
      <c r="E46" s="264">
        <v>0</v>
      </c>
      <c r="F46" s="264">
        <v>0</v>
      </c>
      <c r="G46" s="264">
        <v>0</v>
      </c>
      <c r="H46" s="264">
        <v>0</v>
      </c>
      <c r="I46" s="264">
        <v>0</v>
      </c>
      <c r="J46" s="264">
        <v>0</v>
      </c>
      <c r="K46" s="264">
        <v>0</v>
      </c>
      <c r="L46" s="264">
        <v>0</v>
      </c>
      <c r="M46" s="255">
        <f t="shared" si="2"/>
        <v>0</v>
      </c>
      <c r="N46" s="264">
        <v>0</v>
      </c>
    </row>
    <row r="47" spans="1:14" s="239" customFormat="1" ht="12.75" thickTop="1" thickBot="1">
      <c r="A47" s="256" t="s">
        <v>67</v>
      </c>
      <c r="B47" s="253">
        <v>2400</v>
      </c>
      <c r="C47" s="253">
        <v>250</v>
      </c>
      <c r="D47" s="268">
        <f t="shared" ref="D47:L47" si="8">SUM(D48:D49)</f>
        <v>0</v>
      </c>
      <c r="E47" s="268">
        <f t="shared" si="8"/>
        <v>0</v>
      </c>
      <c r="F47" s="268">
        <f t="shared" si="8"/>
        <v>0</v>
      </c>
      <c r="G47" s="268">
        <f t="shared" si="8"/>
        <v>0</v>
      </c>
      <c r="H47" s="268">
        <f t="shared" si="8"/>
        <v>0</v>
      </c>
      <c r="I47" s="268">
        <f t="shared" si="8"/>
        <v>0</v>
      </c>
      <c r="J47" s="268">
        <f t="shared" si="8"/>
        <v>0</v>
      </c>
      <c r="K47" s="268">
        <f t="shared" si="8"/>
        <v>0</v>
      </c>
      <c r="L47" s="268">
        <f t="shared" si="8"/>
        <v>0</v>
      </c>
      <c r="M47" s="255">
        <f t="shared" si="2"/>
        <v>0</v>
      </c>
      <c r="N47" s="268">
        <f>SUM(N48:N49)</f>
        <v>0</v>
      </c>
    </row>
    <row r="48" spans="1:14" s="239" customFormat="1" ht="12.75" thickTop="1" thickBot="1">
      <c r="A48" s="270" t="s">
        <v>68</v>
      </c>
      <c r="B48" s="258">
        <v>2410</v>
      </c>
      <c r="C48" s="258">
        <v>260</v>
      </c>
      <c r="D48" s="261">
        <v>0</v>
      </c>
      <c r="E48" s="260">
        <v>0</v>
      </c>
      <c r="F48" s="261">
        <v>0</v>
      </c>
      <c r="G48" s="261">
        <v>0</v>
      </c>
      <c r="H48" s="261">
        <v>0</v>
      </c>
      <c r="I48" s="261">
        <v>0</v>
      </c>
      <c r="J48" s="261">
        <v>0</v>
      </c>
      <c r="K48" s="261">
        <v>0</v>
      </c>
      <c r="L48" s="261">
        <v>0</v>
      </c>
      <c r="M48" s="255">
        <f t="shared" si="2"/>
        <v>0</v>
      </c>
      <c r="N48" s="261">
        <v>0</v>
      </c>
    </row>
    <row r="49" spans="1:14" s="239" customFormat="1" ht="12.75" thickTop="1" thickBot="1">
      <c r="A49" s="270" t="s">
        <v>69</v>
      </c>
      <c r="B49" s="258">
        <v>2420</v>
      </c>
      <c r="C49" s="258">
        <v>270</v>
      </c>
      <c r="D49" s="261">
        <v>0</v>
      </c>
      <c r="E49" s="260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0</v>
      </c>
      <c r="M49" s="255">
        <f t="shared" si="2"/>
        <v>0</v>
      </c>
      <c r="N49" s="261">
        <v>0</v>
      </c>
    </row>
    <row r="50" spans="1:14" s="239" customFormat="1" ht="11.25" customHeight="1" thickTop="1" thickBot="1">
      <c r="A50" s="271" t="s">
        <v>70</v>
      </c>
      <c r="B50" s="253">
        <v>2600</v>
      </c>
      <c r="C50" s="253">
        <v>280</v>
      </c>
      <c r="D50" s="268">
        <f t="shared" ref="D50:L50" si="9">SUM(D51:D53)</f>
        <v>0</v>
      </c>
      <c r="E50" s="268">
        <f t="shared" si="9"/>
        <v>0</v>
      </c>
      <c r="F50" s="268">
        <f t="shared" si="9"/>
        <v>0</v>
      </c>
      <c r="G50" s="268">
        <f t="shared" si="9"/>
        <v>0</v>
      </c>
      <c r="H50" s="268">
        <f t="shared" si="9"/>
        <v>0</v>
      </c>
      <c r="I50" s="268">
        <f t="shared" si="9"/>
        <v>0</v>
      </c>
      <c r="J50" s="268">
        <f t="shared" si="9"/>
        <v>0</v>
      </c>
      <c r="K50" s="268">
        <f t="shared" si="9"/>
        <v>0</v>
      </c>
      <c r="L50" s="268">
        <f t="shared" si="9"/>
        <v>0</v>
      </c>
      <c r="M50" s="255">
        <f t="shared" si="2"/>
        <v>0</v>
      </c>
      <c r="N50" s="268">
        <f>SUM(N51:N53)</f>
        <v>0</v>
      </c>
    </row>
    <row r="51" spans="1:14" s="239" customFormat="1" ht="11.25" customHeight="1" thickTop="1" thickBot="1">
      <c r="A51" s="266" t="s">
        <v>71</v>
      </c>
      <c r="B51" s="258">
        <v>2610</v>
      </c>
      <c r="C51" s="258">
        <v>290</v>
      </c>
      <c r="D51" s="272">
        <v>0</v>
      </c>
      <c r="E51" s="273">
        <v>0</v>
      </c>
      <c r="F51" s="272">
        <v>0</v>
      </c>
      <c r="G51" s="272">
        <v>0</v>
      </c>
      <c r="H51" s="272">
        <v>0</v>
      </c>
      <c r="I51" s="272">
        <v>0</v>
      </c>
      <c r="J51" s="272">
        <v>0</v>
      </c>
      <c r="K51" s="272">
        <v>0</v>
      </c>
      <c r="L51" s="272">
        <v>0</v>
      </c>
      <c r="M51" s="255">
        <f t="shared" si="2"/>
        <v>0</v>
      </c>
      <c r="N51" s="272">
        <v>0</v>
      </c>
    </row>
    <row r="52" spans="1:14" s="239" customFormat="1" ht="12.75" thickTop="1" thickBot="1">
      <c r="A52" s="266" t="s">
        <v>72</v>
      </c>
      <c r="B52" s="258">
        <v>2620</v>
      </c>
      <c r="C52" s="258">
        <v>300</v>
      </c>
      <c r="D52" s="272">
        <v>0</v>
      </c>
      <c r="E52" s="273">
        <v>0</v>
      </c>
      <c r="F52" s="272">
        <v>0</v>
      </c>
      <c r="G52" s="272">
        <v>0</v>
      </c>
      <c r="H52" s="272">
        <v>0</v>
      </c>
      <c r="I52" s="272">
        <v>0</v>
      </c>
      <c r="J52" s="272">
        <v>0</v>
      </c>
      <c r="K52" s="272">
        <v>0</v>
      </c>
      <c r="L52" s="272">
        <v>0</v>
      </c>
      <c r="M52" s="255">
        <f t="shared" si="2"/>
        <v>0</v>
      </c>
      <c r="N52" s="272">
        <v>0</v>
      </c>
    </row>
    <row r="53" spans="1:14" s="239" customFormat="1" ht="12" customHeight="1" thickTop="1" thickBot="1">
      <c r="A53" s="270" t="s">
        <v>73</v>
      </c>
      <c r="B53" s="258">
        <v>2630</v>
      </c>
      <c r="C53" s="258">
        <v>310</v>
      </c>
      <c r="D53" s="272">
        <v>0</v>
      </c>
      <c r="E53" s="273">
        <v>0</v>
      </c>
      <c r="F53" s="272">
        <v>0</v>
      </c>
      <c r="G53" s="272">
        <v>0</v>
      </c>
      <c r="H53" s="272">
        <v>0</v>
      </c>
      <c r="I53" s="272">
        <v>0</v>
      </c>
      <c r="J53" s="272">
        <v>0</v>
      </c>
      <c r="K53" s="272">
        <v>0</v>
      </c>
      <c r="L53" s="272">
        <v>0</v>
      </c>
      <c r="M53" s="255">
        <f t="shared" si="2"/>
        <v>0</v>
      </c>
      <c r="N53" s="272">
        <v>0</v>
      </c>
    </row>
    <row r="54" spans="1:14" s="239" customFormat="1" ht="12.75" thickTop="1" thickBot="1">
      <c r="A54" s="267" t="s">
        <v>74</v>
      </c>
      <c r="B54" s="253">
        <v>2700</v>
      </c>
      <c r="C54" s="253">
        <v>320</v>
      </c>
      <c r="D54" s="274">
        <f>SUM(D55:D57)</f>
        <v>0</v>
      </c>
      <c r="E54" s="274">
        <v>0</v>
      </c>
      <c r="F54" s="274">
        <f t="shared" ref="F54:L54" si="10">SUM(F55:F57)</f>
        <v>0</v>
      </c>
      <c r="G54" s="274">
        <f t="shared" si="10"/>
        <v>0</v>
      </c>
      <c r="H54" s="274">
        <f t="shared" si="10"/>
        <v>0</v>
      </c>
      <c r="I54" s="274">
        <f t="shared" si="10"/>
        <v>0</v>
      </c>
      <c r="J54" s="274">
        <f t="shared" si="10"/>
        <v>0</v>
      </c>
      <c r="K54" s="274">
        <f t="shared" si="10"/>
        <v>0</v>
      </c>
      <c r="L54" s="274">
        <f t="shared" si="10"/>
        <v>0</v>
      </c>
      <c r="M54" s="255">
        <f t="shared" si="2"/>
        <v>0</v>
      </c>
      <c r="N54" s="274">
        <f>SUM(N55:N57)</f>
        <v>0</v>
      </c>
    </row>
    <row r="55" spans="1:14" s="239" customFormat="1" ht="12.75" thickTop="1" thickBot="1">
      <c r="A55" s="266" t="s">
        <v>75</v>
      </c>
      <c r="B55" s="258">
        <v>2710</v>
      </c>
      <c r="C55" s="258">
        <v>330</v>
      </c>
      <c r="D55" s="272">
        <v>0</v>
      </c>
      <c r="E55" s="273">
        <v>0</v>
      </c>
      <c r="F55" s="272">
        <v>0</v>
      </c>
      <c r="G55" s="272">
        <v>0</v>
      </c>
      <c r="H55" s="272">
        <v>0</v>
      </c>
      <c r="I55" s="272">
        <v>0</v>
      </c>
      <c r="J55" s="272">
        <v>0</v>
      </c>
      <c r="K55" s="272">
        <v>0</v>
      </c>
      <c r="L55" s="272">
        <v>0</v>
      </c>
      <c r="M55" s="255">
        <f t="shared" si="2"/>
        <v>0</v>
      </c>
      <c r="N55" s="272">
        <v>0</v>
      </c>
    </row>
    <row r="56" spans="1:14" s="239" customFormat="1" ht="12.75" thickTop="1" thickBot="1">
      <c r="A56" s="266" t="s">
        <v>76</v>
      </c>
      <c r="B56" s="258">
        <v>2720</v>
      </c>
      <c r="C56" s="258">
        <v>340</v>
      </c>
      <c r="D56" s="272">
        <v>0</v>
      </c>
      <c r="E56" s="273">
        <v>0</v>
      </c>
      <c r="F56" s="272">
        <v>0</v>
      </c>
      <c r="G56" s="272">
        <v>0</v>
      </c>
      <c r="H56" s="272">
        <v>0</v>
      </c>
      <c r="I56" s="272">
        <v>0</v>
      </c>
      <c r="J56" s="272">
        <v>0</v>
      </c>
      <c r="K56" s="272">
        <v>0</v>
      </c>
      <c r="L56" s="272">
        <v>0</v>
      </c>
      <c r="M56" s="255">
        <f t="shared" ref="M56:M85" si="11">F56-H56+I56-J56</f>
        <v>0</v>
      </c>
      <c r="N56" s="272">
        <v>0</v>
      </c>
    </row>
    <row r="57" spans="1:14" s="239" customFormat="1" ht="12.75" thickTop="1" thickBot="1">
      <c r="A57" s="266" t="s">
        <v>77</v>
      </c>
      <c r="B57" s="258">
        <v>2730</v>
      </c>
      <c r="C57" s="258">
        <v>350</v>
      </c>
      <c r="D57" s="272">
        <v>0</v>
      </c>
      <c r="E57" s="273">
        <v>0</v>
      </c>
      <c r="F57" s="272">
        <v>0</v>
      </c>
      <c r="G57" s="272">
        <v>0</v>
      </c>
      <c r="H57" s="272">
        <v>0</v>
      </c>
      <c r="I57" s="272">
        <v>0</v>
      </c>
      <c r="J57" s="272">
        <v>0</v>
      </c>
      <c r="K57" s="272">
        <v>0</v>
      </c>
      <c r="L57" s="272">
        <v>0</v>
      </c>
      <c r="M57" s="255">
        <f t="shared" si="11"/>
        <v>0</v>
      </c>
      <c r="N57" s="272">
        <v>0</v>
      </c>
    </row>
    <row r="58" spans="1:14" s="239" customFormat="1" ht="12.75" thickTop="1" thickBot="1">
      <c r="A58" s="267" t="s">
        <v>78</v>
      </c>
      <c r="B58" s="253">
        <v>2800</v>
      </c>
      <c r="C58" s="253">
        <v>360</v>
      </c>
      <c r="D58" s="275">
        <v>0</v>
      </c>
      <c r="E58" s="274">
        <v>0</v>
      </c>
      <c r="F58" s="275">
        <v>0</v>
      </c>
      <c r="G58" s="275">
        <v>0</v>
      </c>
      <c r="H58" s="275">
        <v>0</v>
      </c>
      <c r="I58" s="275">
        <v>0</v>
      </c>
      <c r="J58" s="275">
        <v>0</v>
      </c>
      <c r="K58" s="275">
        <v>0</v>
      </c>
      <c r="L58" s="275">
        <v>0</v>
      </c>
      <c r="M58" s="255">
        <f t="shared" si="11"/>
        <v>0</v>
      </c>
      <c r="N58" s="275">
        <v>0</v>
      </c>
    </row>
    <row r="59" spans="1:14" s="239" customFormat="1" ht="12.75" thickTop="1" thickBot="1">
      <c r="A59" s="253" t="s">
        <v>79</v>
      </c>
      <c r="B59" s="253">
        <v>3000</v>
      </c>
      <c r="C59" s="253">
        <v>370</v>
      </c>
      <c r="D59" s="274">
        <f t="shared" ref="D59:L59" si="12">D60+D74</f>
        <v>0</v>
      </c>
      <c r="E59" s="274">
        <f t="shared" si="12"/>
        <v>0</v>
      </c>
      <c r="F59" s="274">
        <f t="shared" si="12"/>
        <v>0</v>
      </c>
      <c r="G59" s="274">
        <f t="shared" si="12"/>
        <v>0</v>
      </c>
      <c r="H59" s="274">
        <f t="shared" si="12"/>
        <v>0</v>
      </c>
      <c r="I59" s="274">
        <f t="shared" si="12"/>
        <v>0</v>
      </c>
      <c r="J59" s="274">
        <f t="shared" si="12"/>
        <v>0</v>
      </c>
      <c r="K59" s="274">
        <f t="shared" si="12"/>
        <v>0</v>
      </c>
      <c r="L59" s="274">
        <f t="shared" si="12"/>
        <v>0</v>
      </c>
      <c r="M59" s="255">
        <f t="shared" si="11"/>
        <v>0</v>
      </c>
      <c r="N59" s="274">
        <f>N60+N74</f>
        <v>0</v>
      </c>
    </row>
    <row r="60" spans="1:14" s="239" customFormat="1" ht="12.75" thickTop="1" thickBot="1">
      <c r="A60" s="256" t="s">
        <v>80</v>
      </c>
      <c r="B60" s="253">
        <v>3100</v>
      </c>
      <c r="C60" s="253">
        <v>380</v>
      </c>
      <c r="D60" s="274">
        <f t="shared" ref="D60:L60" si="13">D61+D62+D65+D68+D72+D73</f>
        <v>0</v>
      </c>
      <c r="E60" s="274">
        <f t="shared" si="13"/>
        <v>0</v>
      </c>
      <c r="F60" s="274">
        <f t="shared" si="13"/>
        <v>0</v>
      </c>
      <c r="G60" s="274">
        <f t="shared" si="13"/>
        <v>0</v>
      </c>
      <c r="H60" s="274">
        <f t="shared" si="13"/>
        <v>0</v>
      </c>
      <c r="I60" s="274">
        <f t="shared" si="13"/>
        <v>0</v>
      </c>
      <c r="J60" s="274">
        <f t="shared" si="13"/>
        <v>0</v>
      </c>
      <c r="K60" s="274">
        <f t="shared" si="13"/>
        <v>0</v>
      </c>
      <c r="L60" s="274">
        <f t="shared" si="13"/>
        <v>0</v>
      </c>
      <c r="M60" s="255">
        <f t="shared" si="11"/>
        <v>0</v>
      </c>
      <c r="N60" s="274">
        <f>N61+N62+N65+N68+N72+N73</f>
        <v>0</v>
      </c>
    </row>
    <row r="61" spans="1:14" s="239" customFormat="1" ht="12.75" thickTop="1" thickBot="1">
      <c r="A61" s="266" t="s">
        <v>81</v>
      </c>
      <c r="B61" s="258">
        <v>3110</v>
      </c>
      <c r="C61" s="258">
        <v>390</v>
      </c>
      <c r="D61" s="349"/>
      <c r="E61" s="350">
        <v>0</v>
      </c>
      <c r="F61" s="349">
        <v>0</v>
      </c>
      <c r="G61" s="349">
        <v>0</v>
      </c>
      <c r="H61" s="349">
        <v>0</v>
      </c>
      <c r="I61" s="349"/>
      <c r="J61" s="349"/>
      <c r="K61" s="272">
        <v>0</v>
      </c>
      <c r="L61" s="272">
        <v>0</v>
      </c>
      <c r="M61" s="255">
        <f t="shared" si="11"/>
        <v>0</v>
      </c>
      <c r="N61" s="272">
        <v>0</v>
      </c>
    </row>
    <row r="62" spans="1:14" s="239" customFormat="1" ht="12.75" thickTop="1" thickBot="1">
      <c r="A62" s="270" t="s">
        <v>82</v>
      </c>
      <c r="B62" s="258">
        <v>3120</v>
      </c>
      <c r="C62" s="258">
        <v>400</v>
      </c>
      <c r="D62" s="276">
        <f t="shared" ref="D62:L62" si="14">SUM(D63:D64)</f>
        <v>0</v>
      </c>
      <c r="E62" s="276">
        <f t="shared" si="14"/>
        <v>0</v>
      </c>
      <c r="F62" s="276">
        <f t="shared" si="14"/>
        <v>0</v>
      </c>
      <c r="G62" s="276">
        <f t="shared" si="14"/>
        <v>0</v>
      </c>
      <c r="H62" s="276">
        <f t="shared" si="14"/>
        <v>0</v>
      </c>
      <c r="I62" s="276">
        <f t="shared" si="14"/>
        <v>0</v>
      </c>
      <c r="J62" s="276">
        <f t="shared" si="14"/>
        <v>0</v>
      </c>
      <c r="K62" s="276">
        <f t="shared" si="14"/>
        <v>0</v>
      </c>
      <c r="L62" s="276">
        <f t="shared" si="14"/>
        <v>0</v>
      </c>
      <c r="M62" s="255">
        <f t="shared" si="11"/>
        <v>0</v>
      </c>
      <c r="N62" s="276">
        <f>SUM(N63:N64)</f>
        <v>0</v>
      </c>
    </row>
    <row r="63" spans="1:14" s="239" customFormat="1" ht="12.75" thickTop="1" thickBot="1">
      <c r="A63" s="262" t="s">
        <v>83</v>
      </c>
      <c r="B63" s="251">
        <v>3121</v>
      </c>
      <c r="C63" s="251">
        <v>410</v>
      </c>
      <c r="D63" s="277">
        <v>0</v>
      </c>
      <c r="E63" s="278">
        <v>0</v>
      </c>
      <c r="F63" s="277">
        <v>0</v>
      </c>
      <c r="G63" s="277">
        <v>0</v>
      </c>
      <c r="H63" s="277">
        <v>0</v>
      </c>
      <c r="I63" s="277">
        <v>0</v>
      </c>
      <c r="J63" s="277">
        <v>0</v>
      </c>
      <c r="K63" s="277">
        <v>0</v>
      </c>
      <c r="L63" s="277">
        <v>0</v>
      </c>
      <c r="M63" s="255">
        <f t="shared" si="11"/>
        <v>0</v>
      </c>
      <c r="N63" s="277">
        <v>0</v>
      </c>
    </row>
    <row r="64" spans="1:14" s="239" customFormat="1" ht="12.75" thickTop="1" thickBot="1">
      <c r="A64" s="262" t="s">
        <v>84</v>
      </c>
      <c r="B64" s="251">
        <v>3122</v>
      </c>
      <c r="C64" s="251">
        <v>420</v>
      </c>
      <c r="D64" s="277">
        <v>0</v>
      </c>
      <c r="E64" s="278">
        <v>0</v>
      </c>
      <c r="F64" s="277">
        <v>0</v>
      </c>
      <c r="G64" s="277">
        <v>0</v>
      </c>
      <c r="H64" s="277">
        <v>0</v>
      </c>
      <c r="I64" s="277">
        <v>0</v>
      </c>
      <c r="J64" s="277">
        <v>0</v>
      </c>
      <c r="K64" s="277">
        <v>0</v>
      </c>
      <c r="L64" s="277">
        <v>0</v>
      </c>
      <c r="M64" s="255">
        <f t="shared" si="11"/>
        <v>0</v>
      </c>
      <c r="N64" s="277">
        <v>0</v>
      </c>
    </row>
    <row r="65" spans="1:14" s="239" customFormat="1" ht="12.75" thickTop="1" thickBot="1">
      <c r="A65" s="257" t="s">
        <v>85</v>
      </c>
      <c r="B65" s="258">
        <v>3130</v>
      </c>
      <c r="C65" s="258">
        <v>430</v>
      </c>
      <c r="D65" s="273">
        <f t="shared" ref="D65:L65" si="15">SUM(D66:D67)</f>
        <v>0</v>
      </c>
      <c r="E65" s="273">
        <f t="shared" si="15"/>
        <v>0</v>
      </c>
      <c r="F65" s="273">
        <f t="shared" si="15"/>
        <v>0</v>
      </c>
      <c r="G65" s="273">
        <f t="shared" si="15"/>
        <v>0</v>
      </c>
      <c r="H65" s="273">
        <f t="shared" si="15"/>
        <v>0</v>
      </c>
      <c r="I65" s="273">
        <f t="shared" si="15"/>
        <v>0</v>
      </c>
      <c r="J65" s="273">
        <f t="shared" si="15"/>
        <v>0</v>
      </c>
      <c r="K65" s="273">
        <f t="shared" si="15"/>
        <v>0</v>
      </c>
      <c r="L65" s="273">
        <f t="shared" si="15"/>
        <v>0</v>
      </c>
      <c r="M65" s="255">
        <f t="shared" si="11"/>
        <v>0</v>
      </c>
      <c r="N65" s="273">
        <f>SUM(N66:N67)</f>
        <v>0</v>
      </c>
    </row>
    <row r="66" spans="1:14" s="239" customFormat="1" ht="12.75" thickTop="1" thickBot="1">
      <c r="A66" s="262" t="s">
        <v>86</v>
      </c>
      <c r="B66" s="251">
        <v>3131</v>
      </c>
      <c r="C66" s="251">
        <v>440</v>
      </c>
      <c r="D66" s="277">
        <v>0</v>
      </c>
      <c r="E66" s="278">
        <v>0</v>
      </c>
      <c r="F66" s="277">
        <v>0</v>
      </c>
      <c r="G66" s="277">
        <v>0</v>
      </c>
      <c r="H66" s="277">
        <v>0</v>
      </c>
      <c r="I66" s="277">
        <v>0</v>
      </c>
      <c r="J66" s="277">
        <v>0</v>
      </c>
      <c r="K66" s="277">
        <v>0</v>
      </c>
      <c r="L66" s="277">
        <v>0</v>
      </c>
      <c r="M66" s="255">
        <f t="shared" si="11"/>
        <v>0</v>
      </c>
      <c r="N66" s="277">
        <v>0</v>
      </c>
    </row>
    <row r="67" spans="1:14" s="239" customFormat="1" ht="12.75" thickTop="1" thickBot="1">
      <c r="A67" s="262" t="s">
        <v>87</v>
      </c>
      <c r="B67" s="251">
        <v>3132</v>
      </c>
      <c r="C67" s="251">
        <v>450</v>
      </c>
      <c r="D67" s="348">
        <f>I67</f>
        <v>0</v>
      </c>
      <c r="E67" s="278">
        <v>0</v>
      </c>
      <c r="F67" s="277">
        <v>0</v>
      </c>
      <c r="G67" s="277">
        <v>0</v>
      </c>
      <c r="H67" s="277">
        <v>0</v>
      </c>
      <c r="I67" s="348">
        <f>[1]МАТІВ!$U$198+[1]МАТІВ!$AK$198+[1]МАТІВ!$BA$198+[1]МАТІВ!$BQ$198</f>
        <v>0</v>
      </c>
      <c r="J67" s="348">
        <f>I67</f>
        <v>0</v>
      </c>
      <c r="K67" s="277">
        <v>0</v>
      </c>
      <c r="L67" s="277">
        <v>0</v>
      </c>
      <c r="M67" s="255">
        <f t="shared" si="11"/>
        <v>0</v>
      </c>
      <c r="N67" s="277">
        <v>0</v>
      </c>
    </row>
    <row r="68" spans="1:14" s="239" customFormat="1" ht="12.75" thickTop="1" thickBot="1">
      <c r="A68" s="257" t="s">
        <v>88</v>
      </c>
      <c r="B68" s="258">
        <v>3140</v>
      </c>
      <c r="C68" s="258">
        <v>460</v>
      </c>
      <c r="D68" s="273">
        <f t="shared" ref="D68:L68" si="16">SUM(D69:D71)</f>
        <v>0</v>
      </c>
      <c r="E68" s="273">
        <f t="shared" si="16"/>
        <v>0</v>
      </c>
      <c r="F68" s="273">
        <f t="shared" si="16"/>
        <v>0</v>
      </c>
      <c r="G68" s="273">
        <f t="shared" si="16"/>
        <v>0</v>
      </c>
      <c r="H68" s="273">
        <f t="shared" si="16"/>
        <v>0</v>
      </c>
      <c r="I68" s="273">
        <f t="shared" si="16"/>
        <v>0</v>
      </c>
      <c r="J68" s="273">
        <f t="shared" si="16"/>
        <v>0</v>
      </c>
      <c r="K68" s="273">
        <f t="shared" si="16"/>
        <v>0</v>
      </c>
      <c r="L68" s="273">
        <f t="shared" si="16"/>
        <v>0</v>
      </c>
      <c r="M68" s="255">
        <f t="shared" si="11"/>
        <v>0</v>
      </c>
      <c r="N68" s="273">
        <f>SUM(N69:N71)</f>
        <v>0</v>
      </c>
    </row>
    <row r="69" spans="1:14" s="239" customFormat="1" ht="13.5" thickTop="1" thickBot="1">
      <c r="A69" s="279" t="s">
        <v>113</v>
      </c>
      <c r="B69" s="251">
        <v>3141</v>
      </c>
      <c r="C69" s="251">
        <v>470</v>
      </c>
      <c r="D69" s="277">
        <v>0</v>
      </c>
      <c r="E69" s="278">
        <v>0</v>
      </c>
      <c r="F69" s="277">
        <v>0</v>
      </c>
      <c r="G69" s="277">
        <v>0</v>
      </c>
      <c r="H69" s="277">
        <v>0</v>
      </c>
      <c r="I69" s="277">
        <v>0</v>
      </c>
      <c r="J69" s="277">
        <v>0</v>
      </c>
      <c r="K69" s="277">
        <v>0</v>
      </c>
      <c r="L69" s="277">
        <v>0</v>
      </c>
      <c r="M69" s="255">
        <f t="shared" si="11"/>
        <v>0</v>
      </c>
      <c r="N69" s="277">
        <v>0</v>
      </c>
    </row>
    <row r="70" spans="1:14" s="239" customFormat="1" ht="13.5" thickTop="1" thickBot="1">
      <c r="A70" s="279" t="s">
        <v>114</v>
      </c>
      <c r="B70" s="251">
        <v>3142</v>
      </c>
      <c r="C70" s="251">
        <v>480</v>
      </c>
      <c r="D70" s="348">
        <f>[1]МАТІВ!$E$199</f>
        <v>0</v>
      </c>
      <c r="E70" s="278">
        <v>0</v>
      </c>
      <c r="F70" s="277">
        <v>0</v>
      </c>
      <c r="G70" s="277">
        <v>0</v>
      </c>
      <c r="H70" s="277">
        <v>0</v>
      </c>
      <c r="I70" s="348">
        <f>[1]МАТІВ!$U$199+[1]МАТІВ!$AK$199+[1]МАТІВ!$BA$199+[1]МАТІВ!$BQ$199</f>
        <v>0</v>
      </c>
      <c r="J70" s="348">
        <f>I70</f>
        <v>0</v>
      </c>
      <c r="K70" s="277">
        <v>0</v>
      </c>
      <c r="L70" s="277">
        <v>0</v>
      </c>
      <c r="M70" s="255">
        <f t="shared" si="11"/>
        <v>0</v>
      </c>
      <c r="N70" s="277">
        <v>0</v>
      </c>
    </row>
    <row r="71" spans="1:14" s="239" customFormat="1" ht="13.5" thickTop="1" thickBot="1">
      <c r="A71" s="279" t="s">
        <v>115</v>
      </c>
      <c r="B71" s="251">
        <v>3143</v>
      </c>
      <c r="C71" s="251">
        <v>490</v>
      </c>
      <c r="D71" s="277">
        <v>0</v>
      </c>
      <c r="E71" s="278">
        <v>0</v>
      </c>
      <c r="F71" s="277">
        <v>0</v>
      </c>
      <c r="G71" s="277">
        <v>0</v>
      </c>
      <c r="H71" s="277">
        <v>0</v>
      </c>
      <c r="I71" s="277">
        <v>0</v>
      </c>
      <c r="J71" s="277">
        <v>0</v>
      </c>
      <c r="K71" s="277">
        <v>0</v>
      </c>
      <c r="L71" s="277">
        <v>0</v>
      </c>
      <c r="M71" s="255">
        <f t="shared" si="11"/>
        <v>0</v>
      </c>
      <c r="N71" s="277">
        <v>0</v>
      </c>
    </row>
    <row r="72" spans="1:14" s="239" customFormat="1" ht="12.75" thickTop="1" thickBot="1">
      <c r="A72" s="257" t="s">
        <v>89</v>
      </c>
      <c r="B72" s="258">
        <v>3150</v>
      </c>
      <c r="C72" s="258">
        <v>500</v>
      </c>
      <c r="D72" s="272">
        <v>0</v>
      </c>
      <c r="E72" s="273">
        <v>0</v>
      </c>
      <c r="F72" s="272">
        <v>0</v>
      </c>
      <c r="G72" s="272">
        <v>0</v>
      </c>
      <c r="H72" s="272">
        <v>0</v>
      </c>
      <c r="I72" s="272">
        <v>0</v>
      </c>
      <c r="J72" s="272">
        <v>0</v>
      </c>
      <c r="K72" s="272">
        <v>0</v>
      </c>
      <c r="L72" s="272">
        <v>0</v>
      </c>
      <c r="M72" s="255">
        <f t="shared" si="11"/>
        <v>0</v>
      </c>
      <c r="N72" s="272">
        <v>0</v>
      </c>
    </row>
    <row r="73" spans="1:14" s="239" customFormat="1" ht="12.75" thickTop="1" thickBot="1">
      <c r="A73" s="257" t="s">
        <v>90</v>
      </c>
      <c r="B73" s="258">
        <v>3160</v>
      </c>
      <c r="C73" s="258">
        <v>510</v>
      </c>
      <c r="D73" s="272">
        <v>0</v>
      </c>
      <c r="E73" s="273">
        <v>0</v>
      </c>
      <c r="F73" s="272">
        <v>0</v>
      </c>
      <c r="G73" s="272">
        <v>0</v>
      </c>
      <c r="H73" s="272">
        <v>0</v>
      </c>
      <c r="I73" s="272">
        <v>0</v>
      </c>
      <c r="J73" s="272">
        <v>0</v>
      </c>
      <c r="K73" s="272">
        <v>0</v>
      </c>
      <c r="L73" s="272">
        <v>0</v>
      </c>
      <c r="M73" s="255">
        <f t="shared" si="11"/>
        <v>0</v>
      </c>
      <c r="N73" s="272">
        <v>0</v>
      </c>
    </row>
    <row r="74" spans="1:14" s="239" customFormat="1" ht="12.75" thickTop="1" thickBot="1">
      <c r="A74" s="256" t="s">
        <v>91</v>
      </c>
      <c r="B74" s="253">
        <v>3200</v>
      </c>
      <c r="C74" s="253">
        <v>520</v>
      </c>
      <c r="D74" s="274">
        <f t="shared" ref="D74:L74" si="17">SUM(D75:D78)</f>
        <v>0</v>
      </c>
      <c r="E74" s="274">
        <f t="shared" si="17"/>
        <v>0</v>
      </c>
      <c r="F74" s="274">
        <f t="shared" si="17"/>
        <v>0</v>
      </c>
      <c r="G74" s="274">
        <f t="shared" si="17"/>
        <v>0</v>
      </c>
      <c r="H74" s="274">
        <f t="shared" si="17"/>
        <v>0</v>
      </c>
      <c r="I74" s="274">
        <f t="shared" si="17"/>
        <v>0</v>
      </c>
      <c r="J74" s="274">
        <f t="shared" si="17"/>
        <v>0</v>
      </c>
      <c r="K74" s="274">
        <f t="shared" si="17"/>
        <v>0</v>
      </c>
      <c r="L74" s="274">
        <f t="shared" si="17"/>
        <v>0</v>
      </c>
      <c r="M74" s="255">
        <f t="shared" si="11"/>
        <v>0</v>
      </c>
      <c r="N74" s="274">
        <f>SUM(N75:N78)</f>
        <v>0</v>
      </c>
    </row>
    <row r="75" spans="1:14" s="239" customFormat="1" ht="12.75" thickTop="1" thickBot="1">
      <c r="A75" s="266" t="s">
        <v>92</v>
      </c>
      <c r="B75" s="258">
        <v>3210</v>
      </c>
      <c r="C75" s="258">
        <v>530</v>
      </c>
      <c r="D75" s="280">
        <v>0</v>
      </c>
      <c r="E75" s="281">
        <v>0</v>
      </c>
      <c r="F75" s="280">
        <v>0</v>
      </c>
      <c r="G75" s="280">
        <v>0</v>
      </c>
      <c r="H75" s="280">
        <v>0</v>
      </c>
      <c r="I75" s="280">
        <v>0</v>
      </c>
      <c r="J75" s="280">
        <v>0</v>
      </c>
      <c r="K75" s="280">
        <v>0</v>
      </c>
      <c r="L75" s="280">
        <v>0</v>
      </c>
      <c r="M75" s="255">
        <f t="shared" si="11"/>
        <v>0</v>
      </c>
      <c r="N75" s="280">
        <v>0</v>
      </c>
    </row>
    <row r="76" spans="1:14" s="239" customFormat="1" ht="12.75" thickTop="1" thickBot="1">
      <c r="A76" s="266" t="s">
        <v>93</v>
      </c>
      <c r="B76" s="258">
        <v>3220</v>
      </c>
      <c r="C76" s="258">
        <v>540</v>
      </c>
      <c r="D76" s="280">
        <v>0</v>
      </c>
      <c r="E76" s="281">
        <v>0</v>
      </c>
      <c r="F76" s="280">
        <v>0</v>
      </c>
      <c r="G76" s="280">
        <v>0</v>
      </c>
      <c r="H76" s="280">
        <v>0</v>
      </c>
      <c r="I76" s="280">
        <v>0</v>
      </c>
      <c r="J76" s="280">
        <v>0</v>
      </c>
      <c r="K76" s="280">
        <v>0</v>
      </c>
      <c r="L76" s="280">
        <v>0</v>
      </c>
      <c r="M76" s="255">
        <f t="shared" si="11"/>
        <v>0</v>
      </c>
      <c r="N76" s="280">
        <v>0</v>
      </c>
    </row>
    <row r="77" spans="1:14" s="239" customFormat="1" ht="11.25" customHeight="1" thickTop="1" thickBot="1">
      <c r="A77" s="257" t="s">
        <v>94</v>
      </c>
      <c r="B77" s="258">
        <v>3230</v>
      </c>
      <c r="C77" s="258">
        <v>550</v>
      </c>
      <c r="D77" s="280">
        <v>0</v>
      </c>
      <c r="E77" s="281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55">
        <f t="shared" si="11"/>
        <v>0</v>
      </c>
      <c r="N77" s="280">
        <v>0</v>
      </c>
    </row>
    <row r="78" spans="1:14" s="239" customFormat="1" ht="12.75" thickTop="1" thickBot="1">
      <c r="A78" s="266" t="s">
        <v>95</v>
      </c>
      <c r="B78" s="258">
        <v>3240</v>
      </c>
      <c r="C78" s="258">
        <v>560</v>
      </c>
      <c r="D78" s="272">
        <v>0</v>
      </c>
      <c r="E78" s="273">
        <v>0</v>
      </c>
      <c r="F78" s="272">
        <v>0</v>
      </c>
      <c r="G78" s="272">
        <v>0</v>
      </c>
      <c r="H78" s="272">
        <v>0</v>
      </c>
      <c r="I78" s="272">
        <v>0</v>
      </c>
      <c r="J78" s="272">
        <v>0</v>
      </c>
      <c r="K78" s="272">
        <v>0</v>
      </c>
      <c r="L78" s="272">
        <v>0</v>
      </c>
      <c r="M78" s="255">
        <f t="shared" si="11"/>
        <v>0</v>
      </c>
      <c r="N78" s="272">
        <v>0</v>
      </c>
    </row>
    <row r="79" spans="1:14" s="239" customFormat="1" ht="12.75" thickTop="1" thickBot="1">
      <c r="A79" s="253" t="s">
        <v>97</v>
      </c>
      <c r="B79" s="253">
        <v>4100</v>
      </c>
      <c r="C79" s="253">
        <v>570</v>
      </c>
      <c r="D79" s="281">
        <f t="shared" ref="D79:L79" si="18">SUM(D80)</f>
        <v>0</v>
      </c>
      <c r="E79" s="281">
        <f t="shared" si="18"/>
        <v>0</v>
      </c>
      <c r="F79" s="281">
        <f t="shared" si="18"/>
        <v>0</v>
      </c>
      <c r="G79" s="281">
        <f t="shared" si="18"/>
        <v>0</v>
      </c>
      <c r="H79" s="281">
        <f t="shared" si="18"/>
        <v>0</v>
      </c>
      <c r="I79" s="281">
        <f t="shared" si="18"/>
        <v>0</v>
      </c>
      <c r="J79" s="281">
        <f t="shared" si="18"/>
        <v>0</v>
      </c>
      <c r="K79" s="281">
        <f t="shared" si="18"/>
        <v>0</v>
      </c>
      <c r="L79" s="281">
        <f t="shared" si="18"/>
        <v>0</v>
      </c>
      <c r="M79" s="255">
        <f t="shared" si="11"/>
        <v>0</v>
      </c>
      <c r="N79" s="281">
        <f>SUM(N80)</f>
        <v>0</v>
      </c>
    </row>
    <row r="80" spans="1:14" s="239" customFormat="1" ht="12.75" thickTop="1" thickBot="1">
      <c r="A80" s="257" t="s">
        <v>98</v>
      </c>
      <c r="B80" s="258">
        <v>4110</v>
      </c>
      <c r="C80" s="258">
        <v>580</v>
      </c>
      <c r="D80" s="273">
        <f t="shared" ref="D80:L80" si="19">SUM(D81:D83)</f>
        <v>0</v>
      </c>
      <c r="E80" s="273">
        <f t="shared" si="19"/>
        <v>0</v>
      </c>
      <c r="F80" s="273">
        <f t="shared" si="19"/>
        <v>0</v>
      </c>
      <c r="G80" s="273">
        <f t="shared" si="19"/>
        <v>0</v>
      </c>
      <c r="H80" s="273">
        <f t="shared" si="19"/>
        <v>0</v>
      </c>
      <c r="I80" s="273">
        <f t="shared" si="19"/>
        <v>0</v>
      </c>
      <c r="J80" s="273">
        <f t="shared" si="19"/>
        <v>0</v>
      </c>
      <c r="K80" s="273">
        <f t="shared" si="19"/>
        <v>0</v>
      </c>
      <c r="L80" s="273">
        <f t="shared" si="19"/>
        <v>0</v>
      </c>
      <c r="M80" s="255">
        <f t="shared" si="11"/>
        <v>0</v>
      </c>
      <c r="N80" s="273">
        <f>SUM(N81:N83)</f>
        <v>0</v>
      </c>
    </row>
    <row r="81" spans="1:14" s="239" customFormat="1" ht="12.75" thickTop="1" thickBot="1">
      <c r="A81" s="262" t="s">
        <v>99</v>
      </c>
      <c r="B81" s="251">
        <v>4111</v>
      </c>
      <c r="C81" s="251">
        <v>590</v>
      </c>
      <c r="D81" s="272">
        <v>0</v>
      </c>
      <c r="E81" s="273">
        <v>0</v>
      </c>
      <c r="F81" s="272">
        <v>0</v>
      </c>
      <c r="G81" s="272">
        <v>0</v>
      </c>
      <c r="H81" s="272">
        <v>0</v>
      </c>
      <c r="I81" s="272">
        <v>0</v>
      </c>
      <c r="J81" s="272">
        <v>0</v>
      </c>
      <c r="K81" s="272">
        <v>0</v>
      </c>
      <c r="L81" s="272">
        <v>0</v>
      </c>
      <c r="M81" s="255">
        <f t="shared" si="11"/>
        <v>0</v>
      </c>
      <c r="N81" s="272">
        <v>0</v>
      </c>
    </row>
    <row r="82" spans="1:14" s="239" customFormat="1" ht="12.75" thickTop="1" thickBot="1">
      <c r="A82" s="262" t="s">
        <v>100</v>
      </c>
      <c r="B82" s="251">
        <v>4112</v>
      </c>
      <c r="C82" s="251">
        <v>600</v>
      </c>
      <c r="D82" s="272">
        <v>0</v>
      </c>
      <c r="E82" s="273">
        <v>0</v>
      </c>
      <c r="F82" s="272">
        <v>0</v>
      </c>
      <c r="G82" s="272">
        <v>0</v>
      </c>
      <c r="H82" s="272">
        <v>0</v>
      </c>
      <c r="I82" s="272">
        <v>0</v>
      </c>
      <c r="J82" s="272">
        <v>0</v>
      </c>
      <c r="K82" s="272">
        <v>0</v>
      </c>
      <c r="L82" s="272">
        <v>0</v>
      </c>
      <c r="M82" s="255">
        <f t="shared" si="11"/>
        <v>0</v>
      </c>
      <c r="N82" s="272">
        <v>0</v>
      </c>
    </row>
    <row r="83" spans="1:14" s="239" customFormat="1" ht="14.25" thickTop="1" thickBot="1">
      <c r="A83" s="282" t="s">
        <v>116</v>
      </c>
      <c r="B83" s="251">
        <v>4113</v>
      </c>
      <c r="C83" s="251">
        <v>610</v>
      </c>
      <c r="D83" s="277">
        <v>0</v>
      </c>
      <c r="E83" s="278">
        <v>0</v>
      </c>
      <c r="F83" s="277">
        <v>0</v>
      </c>
      <c r="G83" s="277">
        <v>0</v>
      </c>
      <c r="H83" s="277">
        <v>0</v>
      </c>
      <c r="I83" s="277">
        <v>0</v>
      </c>
      <c r="J83" s="277">
        <v>0</v>
      </c>
      <c r="K83" s="277">
        <v>0</v>
      </c>
      <c r="L83" s="277">
        <v>0</v>
      </c>
      <c r="M83" s="255">
        <f t="shared" si="11"/>
        <v>0</v>
      </c>
      <c r="N83" s="277">
        <v>0</v>
      </c>
    </row>
    <row r="84" spans="1:14" s="239" customFormat="1" ht="12.75" thickTop="1" thickBot="1">
      <c r="A84" s="253" t="s">
        <v>105</v>
      </c>
      <c r="B84" s="253">
        <v>4200</v>
      </c>
      <c r="C84" s="253">
        <v>620</v>
      </c>
      <c r="D84" s="274">
        <f t="shared" ref="D84:L84" si="20">D85</f>
        <v>0</v>
      </c>
      <c r="E84" s="274">
        <f t="shared" si="20"/>
        <v>0</v>
      </c>
      <c r="F84" s="274">
        <f t="shared" si="20"/>
        <v>0</v>
      </c>
      <c r="G84" s="274">
        <f t="shared" si="20"/>
        <v>0</v>
      </c>
      <c r="H84" s="274">
        <f t="shared" si="20"/>
        <v>0</v>
      </c>
      <c r="I84" s="274">
        <f t="shared" si="20"/>
        <v>0</v>
      </c>
      <c r="J84" s="274">
        <f t="shared" si="20"/>
        <v>0</v>
      </c>
      <c r="K84" s="274">
        <f t="shared" si="20"/>
        <v>0</v>
      </c>
      <c r="L84" s="274">
        <f t="shared" si="20"/>
        <v>0</v>
      </c>
      <c r="M84" s="255">
        <f t="shared" si="11"/>
        <v>0</v>
      </c>
      <c r="N84" s="274">
        <f>N85</f>
        <v>0</v>
      </c>
    </row>
    <row r="85" spans="1:14" s="239" customFormat="1" ht="12.75" thickTop="1" thickBot="1">
      <c r="A85" s="257" t="s">
        <v>106</v>
      </c>
      <c r="B85" s="258">
        <v>4210</v>
      </c>
      <c r="C85" s="258">
        <v>630</v>
      </c>
      <c r="D85" s="272">
        <v>0</v>
      </c>
      <c r="E85" s="273">
        <v>0</v>
      </c>
      <c r="F85" s="272">
        <v>0</v>
      </c>
      <c r="G85" s="272">
        <v>0</v>
      </c>
      <c r="H85" s="272">
        <v>0</v>
      </c>
      <c r="I85" s="272">
        <v>0</v>
      </c>
      <c r="J85" s="272">
        <v>0</v>
      </c>
      <c r="K85" s="272">
        <v>0</v>
      </c>
      <c r="L85" s="272">
        <v>0</v>
      </c>
      <c r="M85" s="255">
        <f t="shared" si="11"/>
        <v>0</v>
      </c>
      <c r="N85" s="272">
        <v>0</v>
      </c>
    </row>
    <row r="86" spans="1:14" s="239" customFormat="1" ht="12.75" thickTop="1" thickBot="1">
      <c r="A86" s="262" t="s">
        <v>133</v>
      </c>
      <c r="B86" s="251">
        <v>5000</v>
      </c>
      <c r="C86" s="251">
        <v>640</v>
      </c>
      <c r="D86" s="277" t="s">
        <v>134</v>
      </c>
      <c r="E86" s="277">
        <v>0</v>
      </c>
      <c r="F86" s="283" t="s">
        <v>134</v>
      </c>
      <c r="G86" s="283" t="s">
        <v>134</v>
      </c>
      <c r="H86" s="283" t="s">
        <v>134</v>
      </c>
      <c r="I86" s="283" t="s">
        <v>134</v>
      </c>
      <c r="J86" s="283" t="s">
        <v>134</v>
      </c>
      <c r="K86" s="283" t="s">
        <v>134</v>
      </c>
      <c r="L86" s="283" t="s">
        <v>134</v>
      </c>
      <c r="M86" s="283" t="s">
        <v>134</v>
      </c>
      <c r="N86" s="283" t="s">
        <v>134</v>
      </c>
    </row>
    <row r="87" spans="1:14" s="239" customFormat="1" ht="12" hidden="1" thickTop="1">
      <c r="A87" s="284"/>
      <c r="B87" s="285"/>
      <c r="C87" s="286"/>
      <c r="D87" s="287"/>
      <c r="E87" s="288"/>
      <c r="F87" s="288"/>
      <c r="G87" s="287"/>
      <c r="H87" s="287"/>
      <c r="I87" s="287"/>
      <c r="J87" s="287"/>
      <c r="K87" s="287"/>
      <c r="L87" s="287"/>
      <c r="M87" s="289"/>
    </row>
    <row r="88" spans="1:14" s="239" customFormat="1" ht="11.25" hidden="1">
      <c r="A88" s="290"/>
      <c r="B88" s="291"/>
      <c r="C88" s="292"/>
      <c r="D88" s="293"/>
      <c r="E88" s="294"/>
      <c r="F88" s="294"/>
      <c r="G88" s="293"/>
      <c r="H88" s="293"/>
      <c r="I88" s="293"/>
      <c r="J88" s="293"/>
      <c r="K88" s="293"/>
      <c r="L88" s="293"/>
      <c r="M88" s="295"/>
    </row>
    <row r="89" spans="1:14" s="239" customFormat="1" ht="11.25" hidden="1">
      <c r="A89" s="290"/>
      <c r="B89" s="291"/>
      <c r="C89" s="292"/>
      <c r="D89" s="293"/>
      <c r="E89" s="294"/>
      <c r="F89" s="294"/>
      <c r="G89" s="293"/>
      <c r="H89" s="293"/>
      <c r="I89" s="293"/>
      <c r="J89" s="293"/>
      <c r="K89" s="293"/>
      <c r="L89" s="293"/>
      <c r="M89" s="295"/>
    </row>
    <row r="90" spans="1:14" s="239" customFormat="1" ht="11.25" hidden="1">
      <c r="A90" s="290"/>
      <c r="B90" s="291"/>
      <c r="C90" s="292"/>
      <c r="D90" s="293"/>
      <c r="E90" s="294"/>
      <c r="F90" s="294"/>
      <c r="G90" s="293"/>
      <c r="H90" s="293"/>
      <c r="I90" s="293"/>
      <c r="J90" s="293"/>
      <c r="K90" s="293"/>
      <c r="L90" s="293"/>
      <c r="M90" s="295"/>
    </row>
    <row r="91" spans="1:14" s="239" customFormat="1" ht="12" hidden="1">
      <c r="A91" s="296"/>
      <c r="B91" s="297"/>
      <c r="C91" s="298"/>
      <c r="D91" s="299"/>
      <c r="E91" s="300"/>
      <c r="F91" s="300"/>
      <c r="G91" s="299"/>
      <c r="H91" s="299"/>
      <c r="I91" s="299"/>
      <c r="J91" s="299"/>
      <c r="K91" s="299"/>
      <c r="L91" s="299"/>
      <c r="M91" s="301"/>
    </row>
    <row r="92" spans="1:14" s="239" customFormat="1" ht="11.25" hidden="1">
      <c r="A92" s="302"/>
      <c r="B92" s="303"/>
      <c r="C92" s="292"/>
      <c r="D92" s="304"/>
      <c r="E92" s="305"/>
      <c r="F92" s="305"/>
      <c r="G92" s="304"/>
      <c r="H92" s="304"/>
      <c r="I92" s="304"/>
      <c r="J92" s="304"/>
      <c r="K92" s="304"/>
      <c r="L92" s="304"/>
      <c r="M92" s="306"/>
    </row>
    <row r="93" spans="1:14" s="239" customFormat="1" ht="11.25" hidden="1">
      <c r="A93" s="302"/>
      <c r="B93" s="303"/>
      <c r="C93" s="292"/>
      <c r="D93" s="304"/>
      <c r="E93" s="305"/>
      <c r="F93" s="305"/>
      <c r="G93" s="304"/>
      <c r="H93" s="304"/>
      <c r="I93" s="304"/>
      <c r="J93" s="304"/>
      <c r="K93" s="304"/>
      <c r="L93" s="304"/>
      <c r="M93" s="306"/>
    </row>
    <row r="94" spans="1:14" s="239" customFormat="1" ht="11.25" hidden="1">
      <c r="A94" s="307"/>
      <c r="B94" s="308"/>
      <c r="C94" s="298"/>
      <c r="D94" s="309"/>
      <c r="E94" s="310"/>
      <c r="F94" s="310"/>
      <c r="G94" s="309"/>
      <c r="H94" s="309"/>
      <c r="I94" s="309"/>
      <c r="J94" s="309"/>
      <c r="K94" s="309"/>
      <c r="L94" s="309"/>
      <c r="M94" s="309"/>
    </row>
    <row r="95" spans="1:14" s="239" customFormat="1" ht="14.25" customHeight="1" thickTop="1">
      <c r="A95" s="311" t="s">
        <v>148</v>
      </c>
      <c r="B95" s="312"/>
      <c r="C95" s="313"/>
      <c r="D95" s="314"/>
      <c r="E95" s="315"/>
      <c r="F95" s="315"/>
      <c r="G95" s="314"/>
      <c r="H95" s="314"/>
      <c r="I95" s="314"/>
      <c r="J95" s="314"/>
      <c r="K95" s="314"/>
      <c r="L95" s="314"/>
      <c r="M95" s="314"/>
    </row>
    <row r="96" spans="1:14" s="239" customFormat="1" ht="3" customHeight="1">
      <c r="A96" s="316"/>
      <c r="B96" s="312"/>
      <c r="C96" s="313"/>
      <c r="D96" s="314"/>
      <c r="E96" s="315"/>
      <c r="F96" s="315"/>
      <c r="G96" s="314"/>
      <c r="H96" s="314"/>
      <c r="I96" s="314"/>
      <c r="J96" s="314"/>
      <c r="K96" s="314"/>
      <c r="L96" s="314"/>
      <c r="M96" s="314"/>
    </row>
    <row r="97" spans="1:18" s="239" customFormat="1" ht="11.25" hidden="1">
      <c r="A97" s="316"/>
      <c r="B97" s="312"/>
      <c r="C97" s="313"/>
      <c r="D97" s="314"/>
      <c r="E97" s="317"/>
      <c r="F97" s="317"/>
      <c r="G97" s="314"/>
      <c r="H97" s="314"/>
      <c r="I97" s="314"/>
      <c r="J97" s="314"/>
      <c r="K97" s="314"/>
      <c r="L97" s="314"/>
      <c r="M97" s="314"/>
    </row>
    <row r="98" spans="1:18">
      <c r="A98" s="220" t="s">
        <v>183</v>
      </c>
      <c r="B98" s="134"/>
      <c r="C98" s="220"/>
      <c r="D98" s="381"/>
      <c r="E98" s="381"/>
      <c r="F98" s="220"/>
      <c r="G98" s="379" t="s">
        <v>184</v>
      </c>
      <c r="H98" s="379"/>
      <c r="I98" s="379"/>
      <c r="J98" s="379"/>
      <c r="K98" s="379"/>
      <c r="L98" s="379"/>
      <c r="M98" s="379"/>
      <c r="N98" s="379"/>
      <c r="O98" s="354"/>
      <c r="P98" s="354"/>
      <c r="Q98" s="354"/>
      <c r="R98" s="355"/>
    </row>
    <row r="99" spans="1:18">
      <c r="A99" s="134"/>
      <c r="B99" s="220"/>
      <c r="C99" s="220"/>
      <c r="D99" s="378" t="s">
        <v>108</v>
      </c>
      <c r="E99" s="378"/>
      <c r="F99" s="220"/>
      <c r="G99" s="380" t="s">
        <v>109</v>
      </c>
      <c r="H99" s="380"/>
      <c r="I99" s="380"/>
      <c r="J99" s="380"/>
      <c r="K99" s="380"/>
      <c r="L99" s="380"/>
      <c r="M99" s="380"/>
      <c r="N99" s="380"/>
      <c r="O99" s="356"/>
      <c r="P99" s="356"/>
      <c r="Q99" s="357"/>
      <c r="R99" s="355"/>
    </row>
    <row r="100" spans="1:18">
      <c r="A100" s="220" t="s">
        <v>154</v>
      </c>
      <c r="B100" s="134"/>
      <c r="C100" s="220"/>
      <c r="D100" s="382"/>
      <c r="E100" s="382"/>
      <c r="F100" s="220"/>
      <c r="G100" s="379" t="s">
        <v>185</v>
      </c>
      <c r="H100" s="379"/>
      <c r="I100" s="379"/>
      <c r="J100" s="379"/>
      <c r="K100" s="379"/>
      <c r="L100" s="379"/>
      <c r="M100" s="379"/>
      <c r="N100" s="379"/>
      <c r="O100" s="354"/>
      <c r="P100" s="354"/>
      <c r="Q100" s="354"/>
      <c r="R100" s="355"/>
    </row>
    <row r="101" spans="1:18" ht="8.25" customHeight="1">
      <c r="A101" s="221"/>
      <c r="B101" s="134"/>
      <c r="C101" s="220"/>
      <c r="D101" s="378" t="s">
        <v>108</v>
      </c>
      <c r="E101" s="378"/>
      <c r="F101" s="134"/>
      <c r="G101" s="380" t="s">
        <v>109</v>
      </c>
      <c r="H101" s="380"/>
      <c r="I101" s="380"/>
      <c r="J101" s="380"/>
      <c r="K101" s="380"/>
      <c r="L101" s="380"/>
      <c r="M101" s="380"/>
      <c r="N101" s="380"/>
      <c r="O101" s="356"/>
      <c r="P101" s="356"/>
      <c r="Q101" s="222"/>
      <c r="R101" s="355"/>
    </row>
    <row r="102" spans="1:18" ht="12.75" customHeight="1">
      <c r="A102" s="234"/>
      <c r="O102" s="355"/>
      <c r="P102" s="355"/>
      <c r="Q102" s="355"/>
      <c r="R102" s="355"/>
    </row>
    <row r="103" spans="1:18">
      <c r="A103" s="239"/>
    </row>
  </sheetData>
  <sheetProtection formatColumns="0" formatRows="0"/>
  <mergeCells count="44">
    <mergeCell ref="D101:E101"/>
    <mergeCell ref="G98:N98"/>
    <mergeCell ref="G99:N99"/>
    <mergeCell ref="G100:N100"/>
    <mergeCell ref="G101:N101"/>
    <mergeCell ref="D98:E98"/>
    <mergeCell ref="D99:E99"/>
    <mergeCell ref="D100:E100"/>
    <mergeCell ref="E15:Y15"/>
    <mergeCell ref="E14:M14"/>
    <mergeCell ref="L18:L20"/>
    <mergeCell ref="M11:N11"/>
    <mergeCell ref="M18:N18"/>
    <mergeCell ref="N19:N20"/>
    <mergeCell ref="E12:J12"/>
    <mergeCell ref="J18:K18"/>
    <mergeCell ref="K19:K20"/>
    <mergeCell ref="A13:B13"/>
    <mergeCell ref="E13:M13"/>
    <mergeCell ref="A14:B14"/>
    <mergeCell ref="A18:A20"/>
    <mergeCell ref="B18:B20"/>
    <mergeCell ref="H18:H20"/>
    <mergeCell ref="I18:I20"/>
    <mergeCell ref="A15:B15"/>
    <mergeCell ref="E18:E20"/>
    <mergeCell ref="J19:J20"/>
    <mergeCell ref="M19:M20"/>
    <mergeCell ref="C18:C20"/>
    <mergeCell ref="D18:D20"/>
    <mergeCell ref="F19:F20"/>
    <mergeCell ref="F18:G18"/>
    <mergeCell ref="G19:G20"/>
    <mergeCell ref="I1:N3"/>
    <mergeCell ref="A12:B12"/>
    <mergeCell ref="B10:J10"/>
    <mergeCell ref="A4:M4"/>
    <mergeCell ref="B9:J9"/>
    <mergeCell ref="A5:H5"/>
    <mergeCell ref="M8:N8"/>
    <mergeCell ref="M9:N9"/>
    <mergeCell ref="M10:N10"/>
    <mergeCell ref="B11:J11"/>
    <mergeCell ref="A6:R6"/>
  </mergeCells>
  <phoneticPr fontId="1" type="noConversion"/>
  <pageMargins left="0.19685039370078741" right="0.1968503937007874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07"/>
  <sheetViews>
    <sheetView topLeftCell="A19" workbookViewId="0">
      <selection activeCell="L19" sqref="L1:O65536"/>
    </sheetView>
  </sheetViews>
  <sheetFormatPr defaultRowHeight="15"/>
  <cols>
    <col min="1" max="1" width="66" style="218" customWidth="1"/>
    <col min="2" max="2" width="5.28515625" style="218" customWidth="1"/>
    <col min="3" max="3" width="4.42578125" style="218" customWidth="1"/>
    <col min="4" max="4" width="11.7109375" style="218" customWidth="1"/>
    <col min="5" max="5" width="11.85546875" style="218" customWidth="1"/>
    <col min="6" max="6" width="9.85546875" style="218" customWidth="1"/>
    <col min="7" max="10" width="12.5703125" style="218" hidden="1" customWidth="1"/>
    <col min="11" max="11" width="12.5703125" style="218" customWidth="1"/>
    <col min="12" max="15" width="12.5703125" style="219" hidden="1" customWidth="1"/>
    <col min="16" max="16" width="12.7109375" style="218" customWidth="1"/>
    <col min="17" max="17" width="12.28515625" style="218" customWidth="1"/>
    <col min="18" max="18" width="11.42578125" style="218" customWidth="1"/>
    <col min="19" max="21" width="9.140625" style="218"/>
    <col min="22" max="22" width="10.140625" style="218" customWidth="1"/>
    <col min="23" max="16384" width="9.140625" style="218"/>
  </cols>
  <sheetData>
    <row r="1" spans="1:23" s="134" customFormat="1" ht="15" customHeight="1">
      <c r="G1" s="421" t="s">
        <v>135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135"/>
    </row>
    <row r="2" spans="1:23" s="134" customFormat="1" ht="36.75" customHeight="1"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135"/>
    </row>
    <row r="3" spans="1:23" s="134" customFormat="1" ht="0.75" customHeight="1"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135"/>
    </row>
    <row r="4" spans="1:23" s="134" customFormat="1">
      <c r="A4" s="371" t="s">
        <v>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136"/>
      <c r="T4" s="136"/>
      <c r="U4" s="136"/>
      <c r="V4" s="136"/>
    </row>
    <row r="5" spans="1:23" s="134" customFormat="1">
      <c r="A5" s="422" t="s">
        <v>149</v>
      </c>
      <c r="B5" s="422"/>
      <c r="C5" s="422"/>
      <c r="D5" s="422"/>
      <c r="E5" s="422"/>
      <c r="F5" s="422"/>
      <c r="G5" s="137" t="s">
        <v>150</v>
      </c>
      <c r="H5" s="320"/>
      <c r="I5" s="320"/>
      <c r="J5" s="320"/>
      <c r="K5" s="320"/>
      <c r="L5" s="225"/>
      <c r="M5" s="225"/>
      <c r="N5" s="225"/>
      <c r="O5" s="225"/>
      <c r="P5" s="136" t="s">
        <v>151</v>
      </c>
      <c r="Q5" s="136"/>
      <c r="R5" s="136"/>
      <c r="S5" s="136"/>
      <c r="T5" s="136"/>
      <c r="U5" s="136"/>
      <c r="V5" s="136"/>
    </row>
    <row r="6" spans="1:23" s="134" customForma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136"/>
      <c r="T6" s="136"/>
      <c r="U6" s="136"/>
      <c r="V6" s="136"/>
      <c r="W6" s="136"/>
    </row>
    <row r="7" spans="1:23" s="138" customFormat="1" ht="9" customHeight="1">
      <c r="L7" s="226"/>
      <c r="M7" s="226"/>
      <c r="N7" s="226"/>
      <c r="O7" s="226"/>
      <c r="R7" s="139" t="s">
        <v>2</v>
      </c>
    </row>
    <row r="8" spans="1:23" s="138" customFormat="1" ht="6.75" hidden="1" customHeight="1">
      <c r="L8" s="226"/>
      <c r="M8" s="226"/>
      <c r="N8" s="226"/>
      <c r="O8" s="226"/>
      <c r="R8" s="140"/>
    </row>
    <row r="9" spans="1:23" s="138" customFormat="1" ht="12">
      <c r="A9" s="141" t="s">
        <v>3</v>
      </c>
      <c r="B9" s="423" t="s">
        <v>143</v>
      </c>
      <c r="C9" s="423"/>
      <c r="D9" s="423"/>
      <c r="E9" s="423"/>
      <c r="F9" s="423"/>
      <c r="G9" s="423"/>
      <c r="H9" s="321"/>
      <c r="I9" s="321"/>
      <c r="J9" s="321"/>
      <c r="K9" s="321"/>
      <c r="L9" s="227"/>
      <c r="M9" s="227"/>
      <c r="N9" s="227"/>
      <c r="O9" s="227"/>
      <c r="P9" s="142" t="s">
        <v>136</v>
      </c>
      <c r="R9" s="143">
        <v>41829167</v>
      </c>
      <c r="S9" s="144"/>
      <c r="T9" s="145"/>
    </row>
    <row r="10" spans="1:23" s="138" customFormat="1" ht="11.25" customHeight="1">
      <c r="A10" s="146" t="s">
        <v>4</v>
      </c>
      <c r="B10" s="426" t="s">
        <v>152</v>
      </c>
      <c r="C10" s="426"/>
      <c r="D10" s="426"/>
      <c r="E10" s="426"/>
      <c r="F10" s="426"/>
      <c r="G10" s="426"/>
      <c r="H10" s="322"/>
      <c r="I10" s="322"/>
      <c r="J10" s="322"/>
      <c r="K10" s="322"/>
      <c r="L10" s="228"/>
      <c r="M10" s="228"/>
      <c r="N10" s="228"/>
      <c r="O10" s="228"/>
      <c r="P10" s="138" t="s">
        <v>137</v>
      </c>
      <c r="R10" s="147"/>
      <c r="S10" s="144"/>
      <c r="T10" s="146"/>
    </row>
    <row r="11" spans="1:23" s="138" customFormat="1" ht="11.25" customHeight="1">
      <c r="A11" s="148" t="s">
        <v>138</v>
      </c>
      <c r="B11" s="427" t="s">
        <v>153</v>
      </c>
      <c r="C11" s="427"/>
      <c r="D11" s="427"/>
      <c r="E11" s="427"/>
      <c r="F11" s="427"/>
      <c r="G11" s="427"/>
      <c r="H11" s="321"/>
      <c r="I11" s="321"/>
      <c r="J11" s="321"/>
      <c r="K11" s="321"/>
      <c r="L11" s="227"/>
      <c r="M11" s="227"/>
      <c r="N11" s="227"/>
      <c r="O11" s="227"/>
      <c r="P11" s="138" t="s">
        <v>139</v>
      </c>
      <c r="R11" s="147"/>
      <c r="S11" s="144"/>
      <c r="T11" s="146"/>
    </row>
    <row r="12" spans="1:23" s="138" customFormat="1" ht="12" customHeight="1">
      <c r="A12" s="416" t="s">
        <v>110</v>
      </c>
      <c r="B12" s="416"/>
      <c r="C12" s="416"/>
      <c r="D12" s="149"/>
      <c r="E12" s="428" t="s">
        <v>151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S12" s="150"/>
      <c r="T12" s="145"/>
    </row>
    <row r="13" spans="1:23" s="138" customFormat="1" ht="11.25">
      <c r="A13" s="416" t="s">
        <v>5</v>
      </c>
      <c r="B13" s="416"/>
      <c r="C13" s="416"/>
      <c r="D13" s="151"/>
      <c r="E13" s="424" t="s">
        <v>151</v>
      </c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144"/>
      <c r="T13" s="145"/>
    </row>
    <row r="14" spans="1:23" s="138" customFormat="1" ht="11.25">
      <c r="A14" s="416" t="s">
        <v>6</v>
      </c>
      <c r="B14" s="416"/>
      <c r="C14" s="416"/>
      <c r="D14" s="149" t="s">
        <v>144</v>
      </c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144"/>
      <c r="T14" s="145"/>
    </row>
    <row r="15" spans="1:23" s="138" customFormat="1" ht="33.75" customHeight="1">
      <c r="A15" s="416" t="s">
        <v>7</v>
      </c>
      <c r="B15" s="416"/>
      <c r="C15" s="416"/>
      <c r="D15" s="152" t="s">
        <v>179</v>
      </c>
      <c r="E15" s="429" t="str">
        <f>'Ф.№2 місц.'!E15:R15</f>
        <v>Матівська ЗШ І-ІІст.</v>
      </c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30"/>
      <c r="S15" s="325"/>
      <c r="T15" s="325"/>
      <c r="U15" s="325"/>
    </row>
    <row r="16" spans="1:23" s="138" customFormat="1" ht="11.25">
      <c r="A16" s="153" t="s">
        <v>182</v>
      </c>
      <c r="L16" s="226"/>
      <c r="M16" s="226"/>
      <c r="N16" s="226"/>
      <c r="O16" s="226"/>
      <c r="S16" s="323"/>
      <c r="T16" s="324"/>
      <c r="U16" s="324"/>
    </row>
    <row r="17" spans="1:20" s="138" customFormat="1" ht="11.25">
      <c r="A17" s="153" t="s">
        <v>9</v>
      </c>
      <c r="L17" s="226"/>
      <c r="M17" s="226"/>
      <c r="N17" s="226"/>
      <c r="O17" s="226"/>
    </row>
    <row r="18" spans="1:20" s="138" customFormat="1" ht="3" customHeight="1" thickBo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1:20" s="138" customFormat="1" ht="11.25" customHeight="1" thickTop="1" thickBot="1">
      <c r="A19" s="420" t="s">
        <v>10</v>
      </c>
      <c r="B19" s="418" t="s">
        <v>119</v>
      </c>
      <c r="C19" s="420" t="s">
        <v>12</v>
      </c>
      <c r="D19" s="418" t="s">
        <v>13</v>
      </c>
      <c r="E19" s="418" t="s">
        <v>131</v>
      </c>
      <c r="F19" s="419" t="s">
        <v>14</v>
      </c>
      <c r="G19" s="419" t="s">
        <v>166</v>
      </c>
      <c r="H19" s="419" t="s">
        <v>167</v>
      </c>
      <c r="I19" s="419" t="s">
        <v>168</v>
      </c>
      <c r="J19" s="419" t="s">
        <v>169</v>
      </c>
      <c r="K19" s="419" t="s">
        <v>122</v>
      </c>
      <c r="L19" s="419" t="s">
        <v>162</v>
      </c>
      <c r="M19" s="419" t="s">
        <v>163</v>
      </c>
      <c r="N19" s="419" t="s">
        <v>164</v>
      </c>
      <c r="O19" s="419" t="s">
        <v>165</v>
      </c>
      <c r="P19" s="419" t="s">
        <v>19</v>
      </c>
      <c r="Q19" s="419" t="s">
        <v>20</v>
      </c>
      <c r="R19" s="418" t="s">
        <v>21</v>
      </c>
    </row>
    <row r="20" spans="1:20" s="138" customFormat="1" ht="14.25" customHeight="1" thickTop="1" thickBot="1">
      <c r="A20" s="420"/>
      <c r="B20" s="418"/>
      <c r="C20" s="420"/>
      <c r="D20" s="418"/>
      <c r="E20" s="418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8"/>
    </row>
    <row r="21" spans="1:20" s="138" customFormat="1" ht="34.5" customHeight="1" thickTop="1" thickBot="1">
      <c r="A21" s="420"/>
      <c r="B21" s="418"/>
      <c r="C21" s="420"/>
      <c r="D21" s="418"/>
      <c r="E21" s="418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8"/>
    </row>
    <row r="22" spans="1:20" s="138" customFormat="1" ht="12.75" thickTop="1" thickBot="1">
      <c r="A22" s="155">
        <v>1</v>
      </c>
      <c r="B22" s="155">
        <v>2</v>
      </c>
      <c r="C22" s="155">
        <v>3</v>
      </c>
      <c r="D22" s="155">
        <v>4</v>
      </c>
      <c r="E22" s="155">
        <v>5</v>
      </c>
      <c r="F22" s="155">
        <v>6</v>
      </c>
      <c r="G22" s="155">
        <v>7</v>
      </c>
      <c r="H22" s="155"/>
      <c r="I22" s="155"/>
      <c r="J22" s="155"/>
      <c r="K22" s="155"/>
      <c r="L22" s="155"/>
      <c r="M22" s="155"/>
      <c r="N22" s="155"/>
      <c r="O22" s="155"/>
      <c r="P22" s="155">
        <v>8</v>
      </c>
      <c r="Q22" s="155">
        <v>9</v>
      </c>
      <c r="R22" s="155">
        <v>9</v>
      </c>
    </row>
    <row r="23" spans="1:20" s="138" customFormat="1" ht="12.75" thickTop="1" thickBot="1">
      <c r="A23" s="156" t="s">
        <v>132</v>
      </c>
      <c r="B23" s="156" t="s">
        <v>30</v>
      </c>
      <c r="C23" s="157" t="s">
        <v>31</v>
      </c>
      <c r="D23" s="158">
        <f>D24+D59+D79+D84+D87</f>
        <v>0</v>
      </c>
      <c r="E23" s="158">
        <f>E26+E29+E32+E33+E37+E45+E46+E86+E54</f>
        <v>0</v>
      </c>
      <c r="F23" s="158">
        <f t="shared" ref="F23:R23" si="0">F24+F59+F79+F84+F87</f>
        <v>0</v>
      </c>
      <c r="G23" s="158">
        <f t="shared" si="0"/>
        <v>0</v>
      </c>
      <c r="H23" s="158">
        <f t="shared" si="0"/>
        <v>0</v>
      </c>
      <c r="I23" s="158">
        <f t="shared" si="0"/>
        <v>0</v>
      </c>
      <c r="J23" s="158">
        <f t="shared" si="0"/>
        <v>0</v>
      </c>
      <c r="K23" s="158">
        <f t="shared" si="0"/>
        <v>0</v>
      </c>
      <c r="L23" s="158">
        <f t="shared" si="0"/>
        <v>0</v>
      </c>
      <c r="M23" s="158">
        <f t="shared" si="0"/>
        <v>0</v>
      </c>
      <c r="N23" s="158">
        <f t="shared" si="0"/>
        <v>0</v>
      </c>
      <c r="O23" s="158">
        <f t="shared" si="0"/>
        <v>0</v>
      </c>
      <c r="P23" s="158">
        <f t="shared" si="0"/>
        <v>0</v>
      </c>
      <c r="Q23" s="158">
        <f t="shared" si="0"/>
        <v>0</v>
      </c>
      <c r="R23" s="158">
        <f t="shared" si="0"/>
        <v>0</v>
      </c>
    </row>
    <row r="24" spans="1:20" s="138" customFormat="1" ht="23.25" thickTop="1" thickBot="1">
      <c r="A24" s="154" t="s">
        <v>140</v>
      </c>
      <c r="B24" s="156">
        <v>2000</v>
      </c>
      <c r="C24" s="157" t="s">
        <v>33</v>
      </c>
      <c r="D24" s="158">
        <f>D25+D30+D47+D50+D54+D58</f>
        <v>0</v>
      </c>
      <c r="E24" s="158">
        <v>0</v>
      </c>
      <c r="F24" s="158">
        <f t="shared" ref="F24:R24" si="1">F25+F30+F47+F50+F54+F58</f>
        <v>0</v>
      </c>
      <c r="G24" s="158">
        <f t="shared" si="1"/>
        <v>0</v>
      </c>
      <c r="H24" s="158">
        <f t="shared" si="1"/>
        <v>0</v>
      </c>
      <c r="I24" s="158">
        <f t="shared" si="1"/>
        <v>0</v>
      </c>
      <c r="J24" s="158">
        <f t="shared" si="1"/>
        <v>0</v>
      </c>
      <c r="K24" s="158">
        <f t="shared" si="1"/>
        <v>0</v>
      </c>
      <c r="L24" s="158">
        <f t="shared" si="1"/>
        <v>0</v>
      </c>
      <c r="M24" s="158">
        <f t="shared" si="1"/>
        <v>0</v>
      </c>
      <c r="N24" s="158">
        <f t="shared" si="1"/>
        <v>0</v>
      </c>
      <c r="O24" s="158">
        <f t="shared" si="1"/>
        <v>0</v>
      </c>
      <c r="P24" s="158">
        <f t="shared" si="1"/>
        <v>0</v>
      </c>
      <c r="Q24" s="158">
        <f t="shared" si="1"/>
        <v>0</v>
      </c>
      <c r="R24" s="158">
        <f t="shared" si="1"/>
        <v>0</v>
      </c>
    </row>
    <row r="25" spans="1:20" s="138" customFormat="1" ht="12.75" thickTop="1" thickBot="1">
      <c r="A25" s="159" t="s">
        <v>46</v>
      </c>
      <c r="B25" s="156">
        <v>2100</v>
      </c>
      <c r="C25" s="157" t="s">
        <v>35</v>
      </c>
      <c r="D25" s="158">
        <f>D26+D29</f>
        <v>0</v>
      </c>
      <c r="E25" s="158">
        <v>0</v>
      </c>
      <c r="F25" s="158">
        <f t="shared" ref="F25:R25" si="2">F26+F29</f>
        <v>0</v>
      </c>
      <c r="G25" s="158">
        <f t="shared" si="2"/>
        <v>0</v>
      </c>
      <c r="H25" s="158">
        <f t="shared" si="2"/>
        <v>0</v>
      </c>
      <c r="I25" s="158">
        <f t="shared" si="2"/>
        <v>0</v>
      </c>
      <c r="J25" s="158">
        <f t="shared" si="2"/>
        <v>0</v>
      </c>
      <c r="K25" s="158">
        <f t="shared" si="2"/>
        <v>0</v>
      </c>
      <c r="L25" s="158">
        <f t="shared" si="2"/>
        <v>0</v>
      </c>
      <c r="M25" s="158">
        <f t="shared" si="2"/>
        <v>0</v>
      </c>
      <c r="N25" s="158">
        <f t="shared" si="2"/>
        <v>0</v>
      </c>
      <c r="O25" s="158">
        <f t="shared" si="2"/>
        <v>0</v>
      </c>
      <c r="P25" s="158">
        <f t="shared" si="2"/>
        <v>0</v>
      </c>
      <c r="Q25" s="158">
        <f t="shared" si="2"/>
        <v>0</v>
      </c>
      <c r="R25" s="158">
        <f t="shared" si="2"/>
        <v>0</v>
      </c>
    </row>
    <row r="26" spans="1:20" s="138" customFormat="1" ht="14.25" customHeight="1" thickTop="1" thickBot="1">
      <c r="A26" s="160" t="s">
        <v>48</v>
      </c>
      <c r="B26" s="161">
        <v>2110</v>
      </c>
      <c r="C26" s="162" t="s">
        <v>37</v>
      </c>
      <c r="D26" s="163">
        <f>SUM(D27:D28)</f>
        <v>0</v>
      </c>
      <c r="E26" s="164"/>
      <c r="F26" s="163">
        <f>SUM(F27:F28)</f>
        <v>0</v>
      </c>
      <c r="G26" s="163">
        <f>SUM(G27:G28)</f>
        <v>0</v>
      </c>
      <c r="H26" s="163">
        <f>SUM(H27:H28)</f>
        <v>0</v>
      </c>
      <c r="I26" s="163">
        <f>SUM(I27:I28)</f>
        <v>0</v>
      </c>
      <c r="J26" s="163">
        <f>SUM(J27:J28)</f>
        <v>0</v>
      </c>
      <c r="K26" s="158">
        <f>G26+H26+I26+J26</f>
        <v>0</v>
      </c>
      <c r="L26" s="163">
        <f t="shared" ref="L26:R26" si="3">SUM(L27:L28)</f>
        <v>0</v>
      </c>
      <c r="M26" s="163">
        <f t="shared" si="3"/>
        <v>0</v>
      </c>
      <c r="N26" s="163">
        <f t="shared" si="3"/>
        <v>0</v>
      </c>
      <c r="O26" s="163">
        <f t="shared" si="3"/>
        <v>0</v>
      </c>
      <c r="P26" s="163">
        <f t="shared" si="3"/>
        <v>0</v>
      </c>
      <c r="Q26" s="163">
        <f t="shared" si="3"/>
        <v>0</v>
      </c>
      <c r="R26" s="163">
        <f t="shared" si="3"/>
        <v>0</v>
      </c>
    </row>
    <row r="27" spans="1:20" s="340" customFormat="1" ht="12.75" thickTop="1" thickBot="1">
      <c r="A27" s="333" t="s">
        <v>49</v>
      </c>
      <c r="B27" s="334">
        <v>2111</v>
      </c>
      <c r="C27" s="335" t="s">
        <v>39</v>
      </c>
      <c r="D27" s="351">
        <f>[1]МАТІВ!$E$11</f>
        <v>0</v>
      </c>
      <c r="E27" s="336">
        <v>0</v>
      </c>
      <c r="F27" s="328">
        <v>0</v>
      </c>
      <c r="G27" s="351">
        <f>[1]МАТІВ!$U$11</f>
        <v>0</v>
      </c>
      <c r="H27" s="351">
        <f>[1]МАТІВ!$AK$11</f>
        <v>0</v>
      </c>
      <c r="I27" s="351">
        <f>[1]МАТІВ!$BA$11</f>
        <v>0</v>
      </c>
      <c r="J27" s="351">
        <f>[1]МАТІВ!$BQ$11</f>
        <v>0</v>
      </c>
      <c r="K27" s="337">
        <f>G27+H27+I27+J27</f>
        <v>0</v>
      </c>
      <c r="L27" s="351">
        <f>G27</f>
        <v>0</v>
      </c>
      <c r="M27" s="351">
        <f>H27</f>
        <v>0</v>
      </c>
      <c r="N27" s="351">
        <f>I27</f>
        <v>0</v>
      </c>
      <c r="O27" s="351">
        <f>J27</f>
        <v>0</v>
      </c>
      <c r="P27" s="338">
        <f>L27+M27+N27+O27</f>
        <v>0</v>
      </c>
      <c r="Q27" s="328">
        <v>0</v>
      </c>
      <c r="R27" s="336">
        <f>K27-P27</f>
        <v>0</v>
      </c>
      <c r="S27" s="339"/>
    </row>
    <row r="28" spans="1:20" s="340" customFormat="1" ht="12.75" thickTop="1" thickBot="1">
      <c r="A28" s="333" t="s">
        <v>50</v>
      </c>
      <c r="B28" s="334">
        <v>2112</v>
      </c>
      <c r="C28" s="335" t="s">
        <v>41</v>
      </c>
      <c r="D28" s="328">
        <v>0</v>
      </c>
      <c r="E28" s="336">
        <v>0</v>
      </c>
      <c r="F28" s="328">
        <v>0</v>
      </c>
      <c r="G28" s="328">
        <f>P28</f>
        <v>0</v>
      </c>
      <c r="H28" s="328"/>
      <c r="I28" s="328"/>
      <c r="J28" s="328"/>
      <c r="K28" s="328"/>
      <c r="L28" s="328"/>
      <c r="M28" s="328"/>
      <c r="N28" s="328"/>
      <c r="O28" s="328"/>
      <c r="P28" s="328"/>
      <c r="Q28" s="328">
        <v>0</v>
      </c>
      <c r="R28" s="336">
        <f>K28-L28</f>
        <v>0</v>
      </c>
    </row>
    <row r="29" spans="1:20" s="340" customFormat="1" ht="12.75" thickTop="1" thickBot="1">
      <c r="A29" s="341" t="s">
        <v>51</v>
      </c>
      <c r="B29" s="342">
        <v>2120</v>
      </c>
      <c r="C29" s="343" t="s">
        <v>42</v>
      </c>
      <c r="D29" s="344">
        <f>[1]МАТІВ!$E$12</f>
        <v>0</v>
      </c>
      <c r="E29" s="338"/>
      <c r="F29" s="338">
        <v>0</v>
      </c>
      <c r="G29" s="351">
        <f>[1]МАТІВ!$U$12</f>
        <v>0</v>
      </c>
      <c r="H29" s="351">
        <f>[1]МАТІВ!$AK$12</f>
        <v>0</v>
      </c>
      <c r="I29" s="351">
        <f>[1]МАТІВ!$BA$12</f>
        <v>0</v>
      </c>
      <c r="J29" s="351">
        <f>[1]МАТІВ!$BQ$12</f>
        <v>0</v>
      </c>
      <c r="K29" s="337">
        <f>G29+H29+I29+J29</f>
        <v>0</v>
      </c>
      <c r="L29" s="344">
        <f>G29</f>
        <v>0</v>
      </c>
      <c r="M29" s="344">
        <f>H29</f>
        <v>0</v>
      </c>
      <c r="N29" s="344">
        <f>I29</f>
        <v>0</v>
      </c>
      <c r="O29" s="344">
        <f>J29</f>
        <v>0</v>
      </c>
      <c r="P29" s="338">
        <f>L29+M29+N29+O29</f>
        <v>0</v>
      </c>
      <c r="Q29" s="338">
        <v>0</v>
      </c>
      <c r="R29" s="336">
        <f>K29-P29</f>
        <v>0</v>
      </c>
    </row>
    <row r="30" spans="1:20" s="138" customFormat="1" ht="11.25" customHeight="1" thickTop="1" thickBot="1">
      <c r="A30" s="171" t="s">
        <v>52</v>
      </c>
      <c r="B30" s="156">
        <v>2200</v>
      </c>
      <c r="C30" s="157" t="s">
        <v>45</v>
      </c>
      <c r="D30" s="172">
        <f>SUM(D31:D37)+D44</f>
        <v>0</v>
      </c>
      <c r="E30" s="172">
        <v>0</v>
      </c>
      <c r="F30" s="172">
        <f t="shared" ref="F30:R30" si="4">SUM(F31:F37)+F44</f>
        <v>0</v>
      </c>
      <c r="G30" s="172">
        <f t="shared" si="4"/>
        <v>0</v>
      </c>
      <c r="H30" s="172">
        <f t="shared" si="4"/>
        <v>0</v>
      </c>
      <c r="I30" s="172">
        <f t="shared" si="4"/>
        <v>0</v>
      </c>
      <c r="J30" s="172">
        <f t="shared" si="4"/>
        <v>0</v>
      </c>
      <c r="K30" s="172">
        <f t="shared" si="4"/>
        <v>0</v>
      </c>
      <c r="L30" s="172">
        <f t="shared" si="4"/>
        <v>0</v>
      </c>
      <c r="M30" s="172">
        <f t="shared" si="4"/>
        <v>0</v>
      </c>
      <c r="N30" s="172">
        <f t="shared" si="4"/>
        <v>0</v>
      </c>
      <c r="O30" s="172">
        <f t="shared" si="4"/>
        <v>0</v>
      </c>
      <c r="P30" s="172">
        <f t="shared" si="4"/>
        <v>0</v>
      </c>
      <c r="Q30" s="172">
        <f t="shared" si="4"/>
        <v>0</v>
      </c>
      <c r="R30" s="172">
        <f t="shared" si="4"/>
        <v>0</v>
      </c>
    </row>
    <row r="31" spans="1:20" s="138" customFormat="1" ht="12" customHeight="1" thickTop="1" thickBot="1">
      <c r="A31" s="160" t="s">
        <v>53</v>
      </c>
      <c r="B31" s="161">
        <v>2210</v>
      </c>
      <c r="C31" s="162" t="s">
        <v>47</v>
      </c>
      <c r="D31" s="344">
        <f>[1]МАТІВ!$E$51</f>
        <v>0</v>
      </c>
      <c r="E31" s="163">
        <v>0</v>
      </c>
      <c r="F31" s="164">
        <v>0</v>
      </c>
      <c r="G31" s="344">
        <f>[1]МАТІВ!$U$51</f>
        <v>0</v>
      </c>
      <c r="H31" s="344">
        <f>[1]МАТІВ!$AP$51</f>
        <v>0</v>
      </c>
      <c r="I31" s="344">
        <f>[1]МАТІВ!$BA$51</f>
        <v>0</v>
      </c>
      <c r="J31" s="344">
        <f>[1]МАТІВ!$BQ$51</f>
        <v>0</v>
      </c>
      <c r="K31" s="158">
        <f>G31+H31+I31+J31</f>
        <v>0</v>
      </c>
      <c r="L31" s="344">
        <f>G31</f>
        <v>0</v>
      </c>
      <c r="M31" s="344">
        <f>H31</f>
        <v>0</v>
      </c>
      <c r="N31" s="344">
        <f>I31</f>
        <v>0</v>
      </c>
      <c r="O31" s="344">
        <f>J31</f>
        <v>0</v>
      </c>
      <c r="P31" s="164">
        <f t="shared" ref="P31:P36" si="5">L31+M31+N31+O31</f>
        <v>0</v>
      </c>
      <c r="Q31" s="164">
        <v>0</v>
      </c>
      <c r="R31" s="169">
        <f t="shared" ref="R31:R36" si="6">K31-P31</f>
        <v>0</v>
      </c>
    </row>
    <row r="32" spans="1:20" s="138" customFormat="1" ht="12.75" thickTop="1" thickBot="1">
      <c r="A32" s="160" t="s">
        <v>54</v>
      </c>
      <c r="B32" s="161">
        <v>2220</v>
      </c>
      <c r="C32" s="161">
        <v>100</v>
      </c>
      <c r="D32" s="164"/>
      <c r="E32" s="164"/>
      <c r="F32" s="164">
        <v>0</v>
      </c>
      <c r="G32" s="164"/>
      <c r="H32" s="164"/>
      <c r="I32" s="164"/>
      <c r="J32" s="164"/>
      <c r="K32" s="158">
        <f>G32+H32+I32+J32</f>
        <v>0</v>
      </c>
      <c r="L32" s="164"/>
      <c r="M32" s="164"/>
      <c r="N32" s="164"/>
      <c r="O32" s="164"/>
      <c r="P32" s="164">
        <f t="shared" si="5"/>
        <v>0</v>
      </c>
      <c r="Q32" s="164">
        <v>0</v>
      </c>
      <c r="R32" s="169">
        <f t="shared" si="6"/>
        <v>0</v>
      </c>
    </row>
    <row r="33" spans="1:18" s="138" customFormat="1" ht="12.75" thickTop="1" thickBot="1">
      <c r="A33" s="160" t="s">
        <v>55</v>
      </c>
      <c r="B33" s="161">
        <v>2230</v>
      </c>
      <c r="C33" s="161">
        <v>110</v>
      </c>
      <c r="D33" s="164"/>
      <c r="E33" s="164"/>
      <c r="F33" s="164">
        <v>0</v>
      </c>
      <c r="G33" s="164"/>
      <c r="H33" s="164"/>
      <c r="I33" s="164"/>
      <c r="J33" s="164"/>
      <c r="K33" s="158">
        <f>G33+H33+I33+J33</f>
        <v>0</v>
      </c>
      <c r="L33" s="164"/>
      <c r="M33" s="164"/>
      <c r="N33" s="164"/>
      <c r="O33" s="164"/>
      <c r="P33" s="164">
        <f t="shared" si="5"/>
        <v>0</v>
      </c>
      <c r="Q33" s="164">
        <v>0</v>
      </c>
      <c r="R33" s="169">
        <f t="shared" si="6"/>
        <v>0</v>
      </c>
    </row>
    <row r="34" spans="1:18" s="226" customFormat="1" ht="12.75" thickTop="1" thickBot="1">
      <c r="A34" s="231" t="s">
        <v>56</v>
      </c>
      <c r="B34" s="232">
        <v>2240</v>
      </c>
      <c r="C34" s="232">
        <v>120</v>
      </c>
      <c r="D34" s="164"/>
      <c r="E34" s="163">
        <v>0</v>
      </c>
      <c r="F34" s="164">
        <v>0</v>
      </c>
      <c r="G34" s="164"/>
      <c r="H34" s="164"/>
      <c r="I34" s="164"/>
      <c r="J34" s="164"/>
      <c r="K34" s="158">
        <f>G34+H34+I34+J34</f>
        <v>0</v>
      </c>
      <c r="L34" s="164"/>
      <c r="M34" s="164"/>
      <c r="N34" s="164"/>
      <c r="O34" s="164"/>
      <c r="P34" s="164">
        <f t="shared" si="5"/>
        <v>0</v>
      </c>
      <c r="Q34" s="164">
        <v>0</v>
      </c>
      <c r="R34" s="169">
        <f t="shared" si="6"/>
        <v>0</v>
      </c>
    </row>
    <row r="35" spans="1:18" s="138" customFormat="1" ht="12.75" thickTop="1" thickBot="1">
      <c r="A35" s="160" t="s">
        <v>57</v>
      </c>
      <c r="B35" s="161">
        <v>2250</v>
      </c>
      <c r="C35" s="161">
        <v>130</v>
      </c>
      <c r="D35" s="164"/>
      <c r="E35" s="163">
        <v>0</v>
      </c>
      <c r="F35" s="164">
        <v>0</v>
      </c>
      <c r="G35" s="164"/>
      <c r="H35" s="164"/>
      <c r="I35" s="164"/>
      <c r="J35" s="164"/>
      <c r="K35" s="158">
        <f>G35+H35+I35+J35</f>
        <v>0</v>
      </c>
      <c r="L35" s="164"/>
      <c r="M35" s="164"/>
      <c r="N35" s="164"/>
      <c r="O35" s="164"/>
      <c r="P35" s="164">
        <f t="shared" si="5"/>
        <v>0</v>
      </c>
      <c r="Q35" s="164">
        <v>0</v>
      </c>
      <c r="R35" s="169">
        <f t="shared" si="6"/>
        <v>0</v>
      </c>
    </row>
    <row r="36" spans="1:18" s="138" customFormat="1" ht="12.75" thickTop="1" thickBot="1">
      <c r="A36" s="170" t="s">
        <v>58</v>
      </c>
      <c r="B36" s="161">
        <v>2260</v>
      </c>
      <c r="C36" s="161">
        <v>140</v>
      </c>
      <c r="D36" s="164"/>
      <c r="E36" s="163">
        <v>0</v>
      </c>
      <c r="F36" s="164">
        <v>0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>
        <f t="shared" si="5"/>
        <v>0</v>
      </c>
      <c r="Q36" s="164">
        <v>0</v>
      </c>
      <c r="R36" s="169">
        <f t="shared" si="6"/>
        <v>0</v>
      </c>
    </row>
    <row r="37" spans="1:18" s="138" customFormat="1" ht="12.75" thickTop="1" thickBot="1">
      <c r="A37" s="170" t="s">
        <v>59</v>
      </c>
      <c r="B37" s="156">
        <v>2270</v>
      </c>
      <c r="C37" s="156">
        <v>150</v>
      </c>
      <c r="D37" s="172">
        <f>SUM(D38:D43)</f>
        <v>0</v>
      </c>
      <c r="E37" s="224"/>
      <c r="F37" s="172">
        <f t="shared" ref="F37:R37" si="7">SUM(F38:F43)</f>
        <v>0</v>
      </c>
      <c r="G37" s="172">
        <f t="shared" si="7"/>
        <v>0</v>
      </c>
      <c r="H37" s="172">
        <f t="shared" si="7"/>
        <v>0</v>
      </c>
      <c r="I37" s="172">
        <f t="shared" si="7"/>
        <v>0</v>
      </c>
      <c r="J37" s="172">
        <f t="shared" si="7"/>
        <v>0</v>
      </c>
      <c r="K37" s="172">
        <f t="shared" si="7"/>
        <v>0</v>
      </c>
      <c r="L37" s="172">
        <f t="shared" si="7"/>
        <v>0</v>
      </c>
      <c r="M37" s="172">
        <f t="shared" si="7"/>
        <v>0</v>
      </c>
      <c r="N37" s="172">
        <f t="shared" si="7"/>
        <v>0</v>
      </c>
      <c r="O37" s="172">
        <f t="shared" si="7"/>
        <v>0</v>
      </c>
      <c r="P37" s="172">
        <f t="shared" si="7"/>
        <v>0</v>
      </c>
      <c r="Q37" s="172">
        <f t="shared" si="7"/>
        <v>0</v>
      </c>
      <c r="R37" s="172">
        <f t="shared" si="7"/>
        <v>0</v>
      </c>
    </row>
    <row r="38" spans="1:18" s="138" customFormat="1" ht="12.75" thickTop="1" thickBot="1">
      <c r="A38" s="165" t="s">
        <v>60</v>
      </c>
      <c r="B38" s="154">
        <v>2271</v>
      </c>
      <c r="C38" s="154">
        <v>160</v>
      </c>
      <c r="D38" s="167"/>
      <c r="E38" s="168">
        <v>0</v>
      </c>
      <c r="F38" s="167">
        <v>0</v>
      </c>
      <c r="G38" s="167"/>
      <c r="H38" s="167"/>
      <c r="I38" s="167"/>
      <c r="J38" s="167"/>
      <c r="K38" s="158">
        <f>G38+H38+I38+J38</f>
        <v>0</v>
      </c>
      <c r="L38" s="167"/>
      <c r="M38" s="167"/>
      <c r="N38" s="167"/>
      <c r="O38" s="167"/>
      <c r="P38" s="167">
        <f t="shared" ref="P38:P43" si="8">L38+M38+N38+O38</f>
        <v>0</v>
      </c>
      <c r="Q38" s="167">
        <v>0</v>
      </c>
      <c r="R38" s="169">
        <f t="shared" ref="R38:R43" si="9">K38-P38</f>
        <v>0</v>
      </c>
    </row>
    <row r="39" spans="1:18" s="138" customFormat="1" ht="12.75" thickTop="1" thickBot="1">
      <c r="A39" s="165" t="s">
        <v>61</v>
      </c>
      <c r="B39" s="154">
        <v>2272</v>
      </c>
      <c r="C39" s="154">
        <v>170</v>
      </c>
      <c r="D39" s="167"/>
      <c r="E39" s="168">
        <v>0</v>
      </c>
      <c r="F39" s="167">
        <v>0</v>
      </c>
      <c r="G39" s="167"/>
      <c r="H39" s="167"/>
      <c r="I39" s="167"/>
      <c r="J39" s="167"/>
      <c r="K39" s="158">
        <f>G39+H39+I39+J39</f>
        <v>0</v>
      </c>
      <c r="L39" s="167"/>
      <c r="M39" s="167"/>
      <c r="N39" s="167"/>
      <c r="O39" s="167"/>
      <c r="P39" s="167">
        <f t="shared" si="8"/>
        <v>0</v>
      </c>
      <c r="Q39" s="167">
        <v>0</v>
      </c>
      <c r="R39" s="169">
        <f t="shared" si="9"/>
        <v>0</v>
      </c>
    </row>
    <row r="40" spans="1:18" s="138" customFormat="1" ht="12.75" thickTop="1" thickBot="1">
      <c r="A40" s="165" t="s">
        <v>62</v>
      </c>
      <c r="B40" s="154">
        <v>2273</v>
      </c>
      <c r="C40" s="154">
        <v>180</v>
      </c>
      <c r="D40" s="167"/>
      <c r="E40" s="168">
        <v>0</v>
      </c>
      <c r="F40" s="167">
        <v>0</v>
      </c>
      <c r="G40" s="167"/>
      <c r="H40" s="167"/>
      <c r="I40" s="167"/>
      <c r="J40" s="167"/>
      <c r="K40" s="158">
        <f>G40+H40+I40+J40</f>
        <v>0</v>
      </c>
      <c r="L40" s="167"/>
      <c r="M40" s="167"/>
      <c r="N40" s="167"/>
      <c r="O40" s="167"/>
      <c r="P40" s="167">
        <f t="shared" si="8"/>
        <v>0</v>
      </c>
      <c r="Q40" s="167">
        <v>0</v>
      </c>
      <c r="R40" s="169">
        <f t="shared" si="9"/>
        <v>0</v>
      </c>
    </row>
    <row r="41" spans="1:18" s="138" customFormat="1" ht="12.75" thickTop="1" thickBot="1">
      <c r="A41" s="165" t="s">
        <v>170</v>
      </c>
      <c r="B41" s="154">
        <v>2274</v>
      </c>
      <c r="C41" s="154">
        <v>190</v>
      </c>
      <c r="D41" s="167"/>
      <c r="E41" s="168">
        <v>0</v>
      </c>
      <c r="F41" s="167">
        <v>0</v>
      </c>
      <c r="G41" s="167"/>
      <c r="H41" s="167"/>
      <c r="I41" s="167"/>
      <c r="J41" s="167"/>
      <c r="K41" s="158">
        <f>G41+H41+I41+J41</f>
        <v>0</v>
      </c>
      <c r="L41" s="167"/>
      <c r="M41" s="167"/>
      <c r="N41" s="167"/>
      <c r="O41" s="167"/>
      <c r="P41" s="167">
        <f t="shared" si="8"/>
        <v>0</v>
      </c>
      <c r="Q41" s="167">
        <v>0</v>
      </c>
      <c r="R41" s="169">
        <f t="shared" si="9"/>
        <v>0</v>
      </c>
    </row>
    <row r="42" spans="1:18" s="138" customFormat="1" ht="12.75" thickTop="1" thickBot="1">
      <c r="A42" s="165" t="s">
        <v>171</v>
      </c>
      <c r="B42" s="154">
        <v>2275</v>
      </c>
      <c r="C42" s="154">
        <v>200</v>
      </c>
      <c r="D42" s="167"/>
      <c r="E42" s="168">
        <v>0</v>
      </c>
      <c r="F42" s="167">
        <v>0</v>
      </c>
      <c r="G42" s="167"/>
      <c r="H42" s="167"/>
      <c r="I42" s="167"/>
      <c r="J42" s="167"/>
      <c r="K42" s="158">
        <f>G42+H42+I42+J42</f>
        <v>0</v>
      </c>
      <c r="L42" s="167"/>
      <c r="M42" s="167"/>
      <c r="N42" s="167"/>
      <c r="O42" s="167"/>
      <c r="P42" s="167">
        <f t="shared" si="8"/>
        <v>0</v>
      </c>
      <c r="Q42" s="167">
        <v>0</v>
      </c>
      <c r="R42" s="169">
        <f t="shared" si="9"/>
        <v>0</v>
      </c>
    </row>
    <row r="43" spans="1:18" s="138" customFormat="1" ht="12.75" thickTop="1" thickBot="1">
      <c r="A43" s="165" t="s">
        <v>63</v>
      </c>
      <c r="B43" s="154">
        <v>2276</v>
      </c>
      <c r="C43" s="154">
        <v>210</v>
      </c>
      <c r="D43" s="167">
        <v>0</v>
      </c>
      <c r="E43" s="168">
        <v>0</v>
      </c>
      <c r="F43" s="167">
        <v>0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>
        <f t="shared" si="8"/>
        <v>0</v>
      </c>
      <c r="Q43" s="167">
        <v>0</v>
      </c>
      <c r="R43" s="169">
        <f t="shared" si="9"/>
        <v>0</v>
      </c>
    </row>
    <row r="44" spans="1:18" s="138" customFormat="1" ht="13.5" customHeight="1" thickTop="1" thickBot="1">
      <c r="A44" s="170" t="s">
        <v>64</v>
      </c>
      <c r="B44" s="156">
        <v>2280</v>
      </c>
      <c r="C44" s="156">
        <v>220</v>
      </c>
      <c r="D44" s="172">
        <f t="shared" ref="D44:R44" si="10">SUM(D45:D46)</f>
        <v>0</v>
      </c>
      <c r="E44" s="172">
        <f t="shared" si="10"/>
        <v>0</v>
      </c>
      <c r="F44" s="172">
        <f t="shared" si="10"/>
        <v>0</v>
      </c>
      <c r="G44" s="172">
        <f t="shared" si="10"/>
        <v>0</v>
      </c>
      <c r="H44" s="172">
        <f t="shared" si="10"/>
        <v>0</v>
      </c>
      <c r="I44" s="172">
        <f t="shared" si="10"/>
        <v>0</v>
      </c>
      <c r="J44" s="172">
        <f t="shared" si="10"/>
        <v>0</v>
      </c>
      <c r="K44" s="172">
        <f t="shared" si="10"/>
        <v>0</v>
      </c>
      <c r="L44" s="172">
        <f t="shared" si="10"/>
        <v>0</v>
      </c>
      <c r="M44" s="172">
        <f t="shared" si="10"/>
        <v>0</v>
      </c>
      <c r="N44" s="172">
        <f t="shared" si="10"/>
        <v>0</v>
      </c>
      <c r="O44" s="172">
        <f t="shared" si="10"/>
        <v>0</v>
      </c>
      <c r="P44" s="172">
        <f t="shared" si="10"/>
        <v>0</v>
      </c>
      <c r="Q44" s="172">
        <f t="shared" si="10"/>
        <v>0</v>
      </c>
      <c r="R44" s="172">
        <f t="shared" si="10"/>
        <v>0</v>
      </c>
    </row>
    <row r="45" spans="1:18" s="138" customFormat="1" ht="12.75" customHeight="1" thickTop="1" thickBot="1">
      <c r="A45" s="173" t="s">
        <v>65</v>
      </c>
      <c r="B45" s="154">
        <v>2281</v>
      </c>
      <c r="C45" s="154">
        <v>230</v>
      </c>
      <c r="D45" s="167">
        <v>0</v>
      </c>
      <c r="E45" s="167">
        <v>0</v>
      </c>
      <c r="F45" s="167">
        <v>0</v>
      </c>
      <c r="G45" s="167">
        <v>0</v>
      </c>
      <c r="H45" s="167"/>
      <c r="I45" s="167"/>
      <c r="J45" s="167"/>
      <c r="K45" s="167"/>
      <c r="L45" s="167"/>
      <c r="M45" s="167"/>
      <c r="N45" s="167"/>
      <c r="O45" s="167"/>
      <c r="P45" s="167">
        <f>L45+M45+N45+O45</f>
        <v>0</v>
      </c>
      <c r="Q45" s="167">
        <v>0</v>
      </c>
      <c r="R45" s="169">
        <f>K45-P45</f>
        <v>0</v>
      </c>
    </row>
    <row r="46" spans="1:18" s="138" customFormat="1" ht="12.75" customHeight="1" thickTop="1" thickBot="1">
      <c r="A46" s="174" t="s">
        <v>66</v>
      </c>
      <c r="B46" s="154">
        <v>2282</v>
      </c>
      <c r="C46" s="154">
        <v>240</v>
      </c>
      <c r="D46" s="167"/>
      <c r="E46" s="167"/>
      <c r="F46" s="167">
        <v>0</v>
      </c>
      <c r="G46" s="167"/>
      <c r="H46" s="167"/>
      <c r="I46" s="167"/>
      <c r="J46" s="167"/>
      <c r="K46" s="158">
        <f>G46+H46+I46+J46</f>
        <v>0</v>
      </c>
      <c r="L46" s="167"/>
      <c r="M46" s="167"/>
      <c r="N46" s="167"/>
      <c r="O46" s="167"/>
      <c r="P46" s="167">
        <f>L46+M46+N46+O46</f>
        <v>0</v>
      </c>
      <c r="Q46" s="167">
        <v>0</v>
      </c>
      <c r="R46" s="169">
        <f>K46-P46</f>
        <v>0</v>
      </c>
    </row>
    <row r="47" spans="1:18" s="138" customFormat="1" ht="12.75" thickTop="1" thickBot="1">
      <c r="A47" s="159" t="s">
        <v>67</v>
      </c>
      <c r="B47" s="156">
        <v>2400</v>
      </c>
      <c r="C47" s="156">
        <v>250</v>
      </c>
      <c r="D47" s="172">
        <f t="shared" ref="D47:R47" si="11">SUM(D48:D49)</f>
        <v>0</v>
      </c>
      <c r="E47" s="172">
        <f t="shared" si="11"/>
        <v>0</v>
      </c>
      <c r="F47" s="172">
        <f t="shared" si="11"/>
        <v>0</v>
      </c>
      <c r="G47" s="172">
        <f t="shared" si="11"/>
        <v>0</v>
      </c>
      <c r="H47" s="172">
        <f t="shared" si="11"/>
        <v>0</v>
      </c>
      <c r="I47" s="172">
        <f t="shared" si="11"/>
        <v>0</v>
      </c>
      <c r="J47" s="172">
        <f t="shared" si="11"/>
        <v>0</v>
      </c>
      <c r="K47" s="172">
        <f t="shared" si="11"/>
        <v>0</v>
      </c>
      <c r="L47" s="172">
        <f t="shared" si="11"/>
        <v>0</v>
      </c>
      <c r="M47" s="172">
        <f t="shared" si="11"/>
        <v>0</v>
      </c>
      <c r="N47" s="172">
        <f t="shared" si="11"/>
        <v>0</v>
      </c>
      <c r="O47" s="172">
        <f t="shared" si="11"/>
        <v>0</v>
      </c>
      <c r="P47" s="172">
        <f t="shared" si="11"/>
        <v>0</v>
      </c>
      <c r="Q47" s="172">
        <f t="shared" si="11"/>
        <v>0</v>
      </c>
      <c r="R47" s="172">
        <f t="shared" si="11"/>
        <v>0</v>
      </c>
    </row>
    <row r="48" spans="1:18" s="138" customFormat="1" ht="12.75" thickTop="1" thickBot="1">
      <c r="A48" s="175" t="s">
        <v>68</v>
      </c>
      <c r="B48" s="161">
        <v>2410</v>
      </c>
      <c r="C48" s="161">
        <v>260</v>
      </c>
      <c r="D48" s="164">
        <v>0</v>
      </c>
      <c r="E48" s="163">
        <v>0</v>
      </c>
      <c r="F48" s="164">
        <v>0</v>
      </c>
      <c r="G48" s="164">
        <v>0</v>
      </c>
      <c r="H48" s="164"/>
      <c r="I48" s="164"/>
      <c r="J48" s="164"/>
      <c r="K48" s="164"/>
      <c r="L48" s="164"/>
      <c r="M48" s="164"/>
      <c r="N48" s="164"/>
      <c r="O48" s="164"/>
      <c r="P48" s="164">
        <v>0</v>
      </c>
      <c r="Q48" s="164">
        <v>0</v>
      </c>
      <c r="R48" s="169">
        <f>K48-P48</f>
        <v>0</v>
      </c>
    </row>
    <row r="49" spans="1:18" s="138" customFormat="1" ht="12.75" thickTop="1" thickBot="1">
      <c r="A49" s="175" t="s">
        <v>69</v>
      </c>
      <c r="B49" s="161">
        <v>2420</v>
      </c>
      <c r="C49" s="161">
        <v>270</v>
      </c>
      <c r="D49" s="164">
        <v>0</v>
      </c>
      <c r="E49" s="163">
        <v>0</v>
      </c>
      <c r="F49" s="164">
        <v>0</v>
      </c>
      <c r="G49" s="164">
        <v>0</v>
      </c>
      <c r="H49" s="164"/>
      <c r="I49" s="164"/>
      <c r="J49" s="164"/>
      <c r="K49" s="164"/>
      <c r="L49" s="164"/>
      <c r="M49" s="164"/>
      <c r="N49" s="164"/>
      <c r="O49" s="164"/>
      <c r="P49" s="164">
        <v>0</v>
      </c>
      <c r="Q49" s="164">
        <v>0</v>
      </c>
      <c r="R49" s="169">
        <f>K49-P49</f>
        <v>0</v>
      </c>
    </row>
    <row r="50" spans="1:18" s="138" customFormat="1" ht="12" customHeight="1" thickTop="1" thickBot="1">
      <c r="A50" s="176" t="s">
        <v>70</v>
      </c>
      <c r="B50" s="156">
        <v>2600</v>
      </c>
      <c r="C50" s="156">
        <v>280</v>
      </c>
      <c r="D50" s="172">
        <f t="shared" ref="D50:R50" si="12">SUM(D51:D53)</f>
        <v>0</v>
      </c>
      <c r="E50" s="172">
        <f t="shared" si="12"/>
        <v>0</v>
      </c>
      <c r="F50" s="172">
        <f t="shared" si="12"/>
        <v>0</v>
      </c>
      <c r="G50" s="172">
        <f t="shared" si="12"/>
        <v>0</v>
      </c>
      <c r="H50" s="172">
        <f t="shared" si="12"/>
        <v>0</v>
      </c>
      <c r="I50" s="172">
        <f t="shared" si="12"/>
        <v>0</v>
      </c>
      <c r="J50" s="172">
        <f t="shared" si="12"/>
        <v>0</v>
      </c>
      <c r="K50" s="172">
        <f t="shared" si="12"/>
        <v>0</v>
      </c>
      <c r="L50" s="172">
        <f t="shared" si="12"/>
        <v>0</v>
      </c>
      <c r="M50" s="172">
        <f t="shared" si="12"/>
        <v>0</v>
      </c>
      <c r="N50" s="172">
        <f t="shared" si="12"/>
        <v>0</v>
      </c>
      <c r="O50" s="172">
        <f t="shared" si="12"/>
        <v>0</v>
      </c>
      <c r="P50" s="172">
        <f t="shared" si="12"/>
        <v>0</v>
      </c>
      <c r="Q50" s="172">
        <f t="shared" si="12"/>
        <v>0</v>
      </c>
      <c r="R50" s="172">
        <f t="shared" si="12"/>
        <v>0</v>
      </c>
    </row>
    <row r="51" spans="1:18" s="138" customFormat="1" ht="12.75" thickTop="1" thickBot="1">
      <c r="A51" s="170" t="s">
        <v>71</v>
      </c>
      <c r="B51" s="161">
        <v>2610</v>
      </c>
      <c r="C51" s="161">
        <v>290</v>
      </c>
      <c r="D51" s="177">
        <v>0</v>
      </c>
      <c r="E51" s="178">
        <v>0</v>
      </c>
      <c r="F51" s="177">
        <v>0</v>
      </c>
      <c r="G51" s="177">
        <v>0</v>
      </c>
      <c r="H51" s="177"/>
      <c r="I51" s="177"/>
      <c r="J51" s="177"/>
      <c r="K51" s="177"/>
      <c r="L51" s="177"/>
      <c r="M51" s="177"/>
      <c r="N51" s="177"/>
      <c r="O51" s="177"/>
      <c r="P51" s="177">
        <v>0</v>
      </c>
      <c r="Q51" s="177">
        <v>0</v>
      </c>
      <c r="R51" s="169">
        <f>K51-P51</f>
        <v>0</v>
      </c>
    </row>
    <row r="52" spans="1:18" s="138" customFormat="1" ht="12.75" thickTop="1" thickBot="1">
      <c r="A52" s="170" t="s">
        <v>72</v>
      </c>
      <c r="B52" s="161">
        <v>2620</v>
      </c>
      <c r="C52" s="161">
        <v>300</v>
      </c>
      <c r="D52" s="177">
        <v>0</v>
      </c>
      <c r="E52" s="178">
        <v>0</v>
      </c>
      <c r="F52" s="177">
        <v>0</v>
      </c>
      <c r="G52" s="177">
        <v>0</v>
      </c>
      <c r="H52" s="177"/>
      <c r="I52" s="177"/>
      <c r="J52" s="177"/>
      <c r="K52" s="177"/>
      <c r="L52" s="177"/>
      <c r="M52" s="177"/>
      <c r="N52" s="177"/>
      <c r="O52" s="177"/>
      <c r="P52" s="177">
        <v>0</v>
      </c>
      <c r="Q52" s="177">
        <v>0</v>
      </c>
      <c r="R52" s="169">
        <f>K52-P52</f>
        <v>0</v>
      </c>
    </row>
    <row r="53" spans="1:18" s="138" customFormat="1" ht="12.75" thickTop="1" thickBot="1">
      <c r="A53" s="175" t="s">
        <v>73</v>
      </c>
      <c r="B53" s="161">
        <v>2630</v>
      </c>
      <c r="C53" s="161">
        <v>310</v>
      </c>
      <c r="D53" s="177">
        <v>0</v>
      </c>
      <c r="E53" s="178">
        <v>0</v>
      </c>
      <c r="F53" s="177">
        <v>0</v>
      </c>
      <c r="G53" s="177">
        <v>0</v>
      </c>
      <c r="H53" s="177"/>
      <c r="I53" s="177"/>
      <c r="J53" s="177"/>
      <c r="K53" s="177"/>
      <c r="L53" s="177"/>
      <c r="M53" s="177"/>
      <c r="N53" s="177"/>
      <c r="O53" s="177"/>
      <c r="P53" s="177">
        <v>0</v>
      </c>
      <c r="Q53" s="177">
        <v>0</v>
      </c>
      <c r="R53" s="169">
        <f>K53-P53</f>
        <v>0</v>
      </c>
    </row>
    <row r="54" spans="1:18" s="138" customFormat="1" ht="12.75" thickTop="1" thickBot="1">
      <c r="A54" s="171" t="s">
        <v>74</v>
      </c>
      <c r="B54" s="156">
        <v>2700</v>
      </c>
      <c r="C54" s="156">
        <v>320</v>
      </c>
      <c r="D54" s="179">
        <f t="shared" ref="D54:R54" si="13">SUM(D55:D57)</f>
        <v>0</v>
      </c>
      <c r="E54" s="179">
        <f t="shared" si="13"/>
        <v>0</v>
      </c>
      <c r="F54" s="179">
        <f t="shared" si="13"/>
        <v>0</v>
      </c>
      <c r="G54" s="179">
        <f t="shared" si="13"/>
        <v>0</v>
      </c>
      <c r="H54" s="179">
        <f t="shared" si="13"/>
        <v>0</v>
      </c>
      <c r="I54" s="179">
        <f t="shared" si="13"/>
        <v>0</v>
      </c>
      <c r="J54" s="179">
        <f t="shared" si="13"/>
        <v>0</v>
      </c>
      <c r="K54" s="179">
        <f t="shared" si="13"/>
        <v>0</v>
      </c>
      <c r="L54" s="179">
        <f t="shared" si="13"/>
        <v>0</v>
      </c>
      <c r="M54" s="179">
        <f t="shared" si="13"/>
        <v>0</v>
      </c>
      <c r="N54" s="179">
        <f t="shared" si="13"/>
        <v>0</v>
      </c>
      <c r="O54" s="179">
        <f t="shared" si="13"/>
        <v>0</v>
      </c>
      <c r="P54" s="179">
        <f t="shared" si="13"/>
        <v>0</v>
      </c>
      <c r="Q54" s="179">
        <f t="shared" si="13"/>
        <v>0</v>
      </c>
      <c r="R54" s="179">
        <f t="shared" si="13"/>
        <v>0</v>
      </c>
    </row>
    <row r="55" spans="1:18" s="138" customFormat="1" ht="12.75" customHeight="1" thickTop="1" thickBot="1">
      <c r="A55" s="170" t="s">
        <v>75</v>
      </c>
      <c r="B55" s="161">
        <v>2710</v>
      </c>
      <c r="C55" s="161">
        <v>330</v>
      </c>
      <c r="D55" s="177">
        <v>0</v>
      </c>
      <c r="E55" s="178">
        <v>0</v>
      </c>
      <c r="F55" s="177">
        <v>0</v>
      </c>
      <c r="G55" s="177">
        <v>0</v>
      </c>
      <c r="H55" s="177"/>
      <c r="I55" s="177"/>
      <c r="J55" s="177"/>
      <c r="K55" s="177"/>
      <c r="L55" s="177"/>
      <c r="M55" s="177"/>
      <c r="N55" s="177"/>
      <c r="O55" s="177"/>
      <c r="P55" s="177">
        <v>0</v>
      </c>
      <c r="Q55" s="177">
        <v>0</v>
      </c>
      <c r="R55" s="169">
        <f>K55-P55</f>
        <v>0</v>
      </c>
    </row>
    <row r="56" spans="1:18" s="138" customFormat="1" ht="12.75" thickTop="1" thickBot="1">
      <c r="A56" s="170" t="s">
        <v>76</v>
      </c>
      <c r="B56" s="161">
        <v>2720</v>
      </c>
      <c r="C56" s="161">
        <v>340</v>
      </c>
      <c r="D56" s="177">
        <v>0</v>
      </c>
      <c r="E56" s="178">
        <v>0</v>
      </c>
      <c r="F56" s="177">
        <v>0</v>
      </c>
      <c r="G56" s="177">
        <v>0</v>
      </c>
      <c r="H56" s="177"/>
      <c r="I56" s="177"/>
      <c r="J56" s="177"/>
      <c r="K56" s="177"/>
      <c r="L56" s="177"/>
      <c r="M56" s="177"/>
      <c r="N56" s="177"/>
      <c r="O56" s="177"/>
      <c r="P56" s="177">
        <v>0</v>
      </c>
      <c r="Q56" s="177">
        <v>0</v>
      </c>
      <c r="R56" s="169">
        <f>K56-P56</f>
        <v>0</v>
      </c>
    </row>
    <row r="57" spans="1:18" s="226" customFormat="1" ht="12.75" thickTop="1" thickBot="1">
      <c r="A57" s="233" t="s">
        <v>77</v>
      </c>
      <c r="B57" s="232">
        <v>2730</v>
      </c>
      <c r="C57" s="232">
        <v>350</v>
      </c>
      <c r="D57" s="177"/>
      <c r="E57" s="178">
        <v>0</v>
      </c>
      <c r="F57" s="177">
        <v>0</v>
      </c>
      <c r="G57" s="177"/>
      <c r="H57" s="177"/>
      <c r="I57" s="177"/>
      <c r="J57" s="177"/>
      <c r="K57" s="158">
        <f>G57+H57+I57+J57</f>
        <v>0</v>
      </c>
      <c r="L57" s="177"/>
      <c r="M57" s="177"/>
      <c r="N57" s="177"/>
      <c r="O57" s="177"/>
      <c r="P57" s="177"/>
      <c r="Q57" s="177">
        <v>0</v>
      </c>
      <c r="R57" s="169">
        <f>K57-P57</f>
        <v>0</v>
      </c>
    </row>
    <row r="58" spans="1:18" s="138" customFormat="1" ht="12.75" thickTop="1" thickBot="1">
      <c r="A58" s="171" t="s">
        <v>78</v>
      </c>
      <c r="B58" s="156">
        <v>2800</v>
      </c>
      <c r="C58" s="156">
        <v>360</v>
      </c>
      <c r="D58" s="180"/>
      <c r="E58" s="179">
        <v>0</v>
      </c>
      <c r="F58" s="180">
        <v>0</v>
      </c>
      <c r="G58" s="180"/>
      <c r="H58" s="180"/>
      <c r="I58" s="180"/>
      <c r="J58" s="180"/>
      <c r="K58" s="158">
        <f>G58+H58+I58+J58</f>
        <v>0</v>
      </c>
      <c r="L58" s="180"/>
      <c r="M58" s="180"/>
      <c r="N58" s="180"/>
      <c r="O58" s="180"/>
      <c r="P58" s="180">
        <f>L58+M58+N58+O58</f>
        <v>0</v>
      </c>
      <c r="Q58" s="180">
        <v>0</v>
      </c>
      <c r="R58" s="169">
        <f>K58-P58</f>
        <v>0</v>
      </c>
    </row>
    <row r="59" spans="1:18" s="138" customFormat="1" ht="12.75" thickTop="1" thickBot="1">
      <c r="A59" s="156" t="s">
        <v>79</v>
      </c>
      <c r="B59" s="156">
        <v>3000</v>
      </c>
      <c r="C59" s="156">
        <v>370</v>
      </c>
      <c r="D59" s="179">
        <f t="shared" ref="D59:R59" si="14">D60+D74</f>
        <v>0</v>
      </c>
      <c r="E59" s="179">
        <f t="shared" si="14"/>
        <v>0</v>
      </c>
      <c r="F59" s="179">
        <f t="shared" si="14"/>
        <v>0</v>
      </c>
      <c r="G59" s="179">
        <f t="shared" si="14"/>
        <v>0</v>
      </c>
      <c r="H59" s="179">
        <f t="shared" si="14"/>
        <v>0</v>
      </c>
      <c r="I59" s="179">
        <f t="shared" si="14"/>
        <v>0</v>
      </c>
      <c r="J59" s="179">
        <f t="shared" si="14"/>
        <v>0</v>
      </c>
      <c r="K59" s="179">
        <f t="shared" si="14"/>
        <v>0</v>
      </c>
      <c r="L59" s="179">
        <f t="shared" si="14"/>
        <v>0</v>
      </c>
      <c r="M59" s="179">
        <f t="shared" si="14"/>
        <v>0</v>
      </c>
      <c r="N59" s="179">
        <f t="shared" si="14"/>
        <v>0</v>
      </c>
      <c r="O59" s="179">
        <f t="shared" si="14"/>
        <v>0</v>
      </c>
      <c r="P59" s="179">
        <f t="shared" si="14"/>
        <v>0</v>
      </c>
      <c r="Q59" s="179">
        <f t="shared" si="14"/>
        <v>0</v>
      </c>
      <c r="R59" s="179">
        <f t="shared" si="14"/>
        <v>0</v>
      </c>
    </row>
    <row r="60" spans="1:18" s="138" customFormat="1" ht="12.75" thickTop="1" thickBot="1">
      <c r="A60" s="159" t="s">
        <v>80</v>
      </c>
      <c r="B60" s="156">
        <v>3100</v>
      </c>
      <c r="C60" s="156">
        <v>380</v>
      </c>
      <c r="D60" s="179">
        <f t="shared" ref="D60:R60" si="15">D61+D62+D65+D68+D72+D73</f>
        <v>0</v>
      </c>
      <c r="E60" s="179">
        <f t="shared" si="15"/>
        <v>0</v>
      </c>
      <c r="F60" s="179">
        <f t="shared" si="15"/>
        <v>0</v>
      </c>
      <c r="G60" s="179">
        <f t="shared" si="15"/>
        <v>0</v>
      </c>
      <c r="H60" s="179">
        <f t="shared" si="15"/>
        <v>0</v>
      </c>
      <c r="I60" s="179">
        <f t="shared" si="15"/>
        <v>0</v>
      </c>
      <c r="J60" s="179">
        <f t="shared" si="15"/>
        <v>0</v>
      </c>
      <c r="K60" s="179">
        <f t="shared" si="15"/>
        <v>0</v>
      </c>
      <c r="L60" s="179">
        <f t="shared" si="15"/>
        <v>0</v>
      </c>
      <c r="M60" s="179">
        <f t="shared" si="15"/>
        <v>0</v>
      </c>
      <c r="N60" s="179">
        <f t="shared" si="15"/>
        <v>0</v>
      </c>
      <c r="O60" s="179">
        <f t="shared" si="15"/>
        <v>0</v>
      </c>
      <c r="P60" s="179">
        <f t="shared" si="15"/>
        <v>0</v>
      </c>
      <c r="Q60" s="179">
        <f t="shared" si="15"/>
        <v>0</v>
      </c>
      <c r="R60" s="179">
        <f t="shared" si="15"/>
        <v>0</v>
      </c>
    </row>
    <row r="61" spans="1:18" s="138" customFormat="1" ht="12.75" thickTop="1" thickBot="1">
      <c r="A61" s="170" t="s">
        <v>81</v>
      </c>
      <c r="B61" s="161">
        <v>3110</v>
      </c>
      <c r="C61" s="161">
        <v>390</v>
      </c>
      <c r="D61" s="345">
        <f>[1]МАТІВ!$E$183</f>
        <v>0</v>
      </c>
      <c r="E61" s="178">
        <v>0</v>
      </c>
      <c r="F61" s="177">
        <v>0</v>
      </c>
      <c r="G61" s="345">
        <f>[1]МАТІВ!$U$183</f>
        <v>0</v>
      </c>
      <c r="H61" s="345">
        <f>[1]МАТІВ!$AK$183</f>
        <v>0</v>
      </c>
      <c r="I61" s="345">
        <f>[1]МАТІВ!$BA$183</f>
        <v>0</v>
      </c>
      <c r="J61" s="345">
        <f>[1]МАТІВ!$BQ$183</f>
        <v>0</v>
      </c>
      <c r="K61" s="177"/>
      <c r="L61" s="345">
        <f>G61</f>
        <v>0</v>
      </c>
      <c r="M61" s="345">
        <f>H61</f>
        <v>0</v>
      </c>
      <c r="N61" s="345">
        <f>I61</f>
        <v>0</v>
      </c>
      <c r="O61" s="345">
        <f>J61</f>
        <v>0</v>
      </c>
      <c r="P61" s="177">
        <v>0</v>
      </c>
      <c r="Q61" s="177">
        <v>0</v>
      </c>
      <c r="R61" s="169">
        <f t="shared" ref="R61:R73" si="16">K61-P61</f>
        <v>0</v>
      </c>
    </row>
    <row r="62" spans="1:18" s="138" customFormat="1" ht="12.75" thickTop="1" thickBot="1">
      <c r="A62" s="175" t="s">
        <v>82</v>
      </c>
      <c r="B62" s="161">
        <v>3120</v>
      </c>
      <c r="C62" s="161">
        <v>400</v>
      </c>
      <c r="D62" s="346">
        <f>SUM(D63:D64)</f>
        <v>0</v>
      </c>
      <c r="E62" s="181">
        <f>SUM(E63:E64)</f>
        <v>0</v>
      </c>
      <c r="F62" s="181">
        <f>SUM(F63:F64)</f>
        <v>0</v>
      </c>
      <c r="G62" s="181">
        <f>SUM(G63:G64)</f>
        <v>0</v>
      </c>
      <c r="H62" s="181"/>
      <c r="I62" s="181"/>
      <c r="J62" s="181"/>
      <c r="K62" s="181"/>
      <c r="L62" s="181"/>
      <c r="M62" s="181"/>
      <c r="N62" s="181"/>
      <c r="O62" s="181"/>
      <c r="P62" s="181">
        <f>SUM(P63:P64)</f>
        <v>0</v>
      </c>
      <c r="Q62" s="181">
        <f>SUM(Q63:Q64)</f>
        <v>0</v>
      </c>
      <c r="R62" s="169">
        <f t="shared" si="16"/>
        <v>0</v>
      </c>
    </row>
    <row r="63" spans="1:18" s="138" customFormat="1" ht="12.75" thickTop="1" thickBot="1">
      <c r="A63" s="165" t="s">
        <v>83</v>
      </c>
      <c r="B63" s="154">
        <v>3121</v>
      </c>
      <c r="C63" s="154">
        <v>410</v>
      </c>
      <c r="D63" s="182">
        <v>0</v>
      </c>
      <c r="E63" s="183">
        <v>0</v>
      </c>
      <c r="F63" s="182">
        <v>0</v>
      </c>
      <c r="G63" s="182">
        <v>0</v>
      </c>
      <c r="H63" s="182"/>
      <c r="I63" s="182"/>
      <c r="J63" s="182"/>
      <c r="K63" s="182"/>
      <c r="L63" s="182"/>
      <c r="M63" s="182"/>
      <c r="N63" s="182"/>
      <c r="O63" s="182"/>
      <c r="P63" s="182">
        <v>0</v>
      </c>
      <c r="Q63" s="182">
        <v>0</v>
      </c>
      <c r="R63" s="169">
        <f t="shared" si="16"/>
        <v>0</v>
      </c>
    </row>
    <row r="64" spans="1:18" s="138" customFormat="1" ht="12.75" thickTop="1" thickBot="1">
      <c r="A64" s="165" t="s">
        <v>84</v>
      </c>
      <c r="B64" s="154">
        <v>3122</v>
      </c>
      <c r="C64" s="154">
        <v>420</v>
      </c>
      <c r="D64" s="182">
        <v>0</v>
      </c>
      <c r="E64" s="183">
        <v>0</v>
      </c>
      <c r="F64" s="182">
        <v>0</v>
      </c>
      <c r="G64" s="182">
        <v>0</v>
      </c>
      <c r="H64" s="182"/>
      <c r="I64" s="182"/>
      <c r="J64" s="182"/>
      <c r="K64" s="182"/>
      <c r="L64" s="182"/>
      <c r="M64" s="182"/>
      <c r="N64" s="182"/>
      <c r="O64" s="182"/>
      <c r="P64" s="182">
        <v>0</v>
      </c>
      <c r="Q64" s="182">
        <v>0</v>
      </c>
      <c r="R64" s="169">
        <f t="shared" si="16"/>
        <v>0</v>
      </c>
    </row>
    <row r="65" spans="1:18" s="138" customFormat="1" ht="12.75" thickTop="1" thickBot="1">
      <c r="A65" s="160" t="s">
        <v>85</v>
      </c>
      <c r="B65" s="161">
        <v>3130</v>
      </c>
      <c r="C65" s="161">
        <v>430</v>
      </c>
      <c r="D65" s="178">
        <f>SUM(D66:D67)</f>
        <v>0</v>
      </c>
      <c r="E65" s="178">
        <f>SUM(E66:E67)</f>
        <v>0</v>
      </c>
      <c r="F65" s="178">
        <f>SUM(F66:F67)</f>
        <v>0</v>
      </c>
      <c r="G65" s="178">
        <f>SUM(G66:G67)</f>
        <v>0</v>
      </c>
      <c r="H65" s="178"/>
      <c r="I65" s="178"/>
      <c r="J65" s="178"/>
      <c r="K65" s="178"/>
      <c r="L65" s="178"/>
      <c r="M65" s="178"/>
      <c r="N65" s="178"/>
      <c r="O65" s="178"/>
      <c r="P65" s="178">
        <f>SUM(P66:P67)</f>
        <v>0</v>
      </c>
      <c r="Q65" s="178">
        <f>SUM(Q66:Q67)</f>
        <v>0</v>
      </c>
      <c r="R65" s="169">
        <f t="shared" si="16"/>
        <v>0</v>
      </c>
    </row>
    <row r="66" spans="1:18" s="138" customFormat="1" ht="12.75" thickTop="1" thickBot="1">
      <c r="A66" s="165" t="s">
        <v>86</v>
      </c>
      <c r="B66" s="154">
        <v>3131</v>
      </c>
      <c r="C66" s="154">
        <v>440</v>
      </c>
      <c r="D66" s="182">
        <v>0</v>
      </c>
      <c r="E66" s="183">
        <v>0</v>
      </c>
      <c r="F66" s="182">
        <v>0</v>
      </c>
      <c r="G66" s="182">
        <v>0</v>
      </c>
      <c r="H66" s="182"/>
      <c r="I66" s="182"/>
      <c r="J66" s="182"/>
      <c r="K66" s="182"/>
      <c r="L66" s="182"/>
      <c r="M66" s="182"/>
      <c r="N66" s="182"/>
      <c r="O66" s="182"/>
      <c r="P66" s="182">
        <v>0</v>
      </c>
      <c r="Q66" s="182">
        <v>0</v>
      </c>
      <c r="R66" s="169">
        <f t="shared" si="16"/>
        <v>0</v>
      </c>
    </row>
    <row r="67" spans="1:18" s="138" customFormat="1" ht="12.75" thickTop="1" thickBot="1">
      <c r="A67" s="165" t="s">
        <v>87</v>
      </c>
      <c r="B67" s="154">
        <v>3132</v>
      </c>
      <c r="C67" s="154">
        <v>450</v>
      </c>
      <c r="D67" s="182">
        <v>0</v>
      </c>
      <c r="E67" s="183">
        <v>0</v>
      </c>
      <c r="F67" s="182">
        <v>0</v>
      </c>
      <c r="G67" s="182">
        <v>0</v>
      </c>
      <c r="H67" s="182"/>
      <c r="I67" s="182"/>
      <c r="J67" s="182"/>
      <c r="K67" s="182"/>
      <c r="L67" s="182"/>
      <c r="M67" s="182"/>
      <c r="N67" s="182"/>
      <c r="O67" s="182"/>
      <c r="P67" s="182">
        <v>0</v>
      </c>
      <c r="Q67" s="182">
        <v>0</v>
      </c>
      <c r="R67" s="169">
        <f t="shared" si="16"/>
        <v>0</v>
      </c>
    </row>
    <row r="68" spans="1:18" s="138" customFormat="1" ht="12.75" thickTop="1" thickBot="1">
      <c r="A68" s="160" t="s">
        <v>88</v>
      </c>
      <c r="B68" s="161">
        <v>3140</v>
      </c>
      <c r="C68" s="161">
        <v>460</v>
      </c>
      <c r="D68" s="178">
        <f>SUM(D69:D71)</f>
        <v>0</v>
      </c>
      <c r="E68" s="178">
        <f>SUM(E69:E71)</f>
        <v>0</v>
      </c>
      <c r="F68" s="178">
        <f>SUM(F69:F71)</f>
        <v>0</v>
      </c>
      <c r="G68" s="178">
        <f>SUM(G69:G71)</f>
        <v>0</v>
      </c>
      <c r="H68" s="178"/>
      <c r="I68" s="178"/>
      <c r="J68" s="178"/>
      <c r="K68" s="178"/>
      <c r="L68" s="178"/>
      <c r="M68" s="178"/>
      <c r="N68" s="178"/>
      <c r="O68" s="178"/>
      <c r="P68" s="178">
        <f>SUM(P69:P71)</f>
        <v>0</v>
      </c>
      <c r="Q68" s="178">
        <f>SUM(Q69:Q71)</f>
        <v>0</v>
      </c>
      <c r="R68" s="169">
        <f t="shared" si="16"/>
        <v>0</v>
      </c>
    </row>
    <row r="69" spans="1:18" s="138" customFormat="1" ht="13.5" thickTop="1" thickBot="1">
      <c r="A69" s="184" t="s">
        <v>113</v>
      </c>
      <c r="B69" s="154">
        <v>3141</v>
      </c>
      <c r="C69" s="154">
        <v>470</v>
      </c>
      <c r="D69" s="182">
        <v>0</v>
      </c>
      <c r="E69" s="183">
        <v>0</v>
      </c>
      <c r="F69" s="182">
        <v>0</v>
      </c>
      <c r="G69" s="182">
        <v>0</v>
      </c>
      <c r="H69" s="182"/>
      <c r="I69" s="182"/>
      <c r="J69" s="182"/>
      <c r="K69" s="182"/>
      <c r="L69" s="182"/>
      <c r="M69" s="182"/>
      <c r="N69" s="182"/>
      <c r="O69" s="182"/>
      <c r="P69" s="182">
        <v>0</v>
      </c>
      <c r="Q69" s="182">
        <v>0</v>
      </c>
      <c r="R69" s="169">
        <f t="shared" si="16"/>
        <v>0</v>
      </c>
    </row>
    <row r="70" spans="1:18" s="138" customFormat="1" ht="13.5" thickTop="1" thickBot="1">
      <c r="A70" s="184" t="s">
        <v>114</v>
      </c>
      <c r="B70" s="154">
        <v>3142</v>
      </c>
      <c r="C70" s="154">
        <v>480</v>
      </c>
      <c r="D70" s="182">
        <v>0</v>
      </c>
      <c r="E70" s="183">
        <v>0</v>
      </c>
      <c r="F70" s="182">
        <v>0</v>
      </c>
      <c r="G70" s="182">
        <v>0</v>
      </c>
      <c r="H70" s="182"/>
      <c r="I70" s="182"/>
      <c r="J70" s="182"/>
      <c r="K70" s="182"/>
      <c r="L70" s="182"/>
      <c r="M70" s="182"/>
      <c r="N70" s="182"/>
      <c r="O70" s="182"/>
      <c r="P70" s="182">
        <v>0</v>
      </c>
      <c r="Q70" s="182">
        <v>0</v>
      </c>
      <c r="R70" s="169">
        <f t="shared" si="16"/>
        <v>0</v>
      </c>
    </row>
    <row r="71" spans="1:18" s="138" customFormat="1" ht="13.5" thickTop="1" thickBot="1">
      <c r="A71" s="184" t="s">
        <v>115</v>
      </c>
      <c r="B71" s="154">
        <v>3143</v>
      </c>
      <c r="C71" s="154">
        <v>490</v>
      </c>
      <c r="D71" s="182">
        <v>0</v>
      </c>
      <c r="E71" s="183">
        <v>0</v>
      </c>
      <c r="F71" s="182">
        <v>0</v>
      </c>
      <c r="G71" s="182">
        <v>0</v>
      </c>
      <c r="H71" s="182"/>
      <c r="I71" s="182"/>
      <c r="J71" s="182"/>
      <c r="K71" s="182"/>
      <c r="L71" s="182"/>
      <c r="M71" s="182"/>
      <c r="N71" s="182"/>
      <c r="O71" s="182"/>
      <c r="P71" s="182">
        <v>0</v>
      </c>
      <c r="Q71" s="182">
        <v>0</v>
      </c>
      <c r="R71" s="169">
        <f t="shared" si="16"/>
        <v>0</v>
      </c>
    </row>
    <row r="72" spans="1:18" s="138" customFormat="1" ht="12.75" thickTop="1" thickBot="1">
      <c r="A72" s="160" t="s">
        <v>89</v>
      </c>
      <c r="B72" s="161">
        <v>3150</v>
      </c>
      <c r="C72" s="161">
        <v>500</v>
      </c>
      <c r="D72" s="177">
        <v>0</v>
      </c>
      <c r="E72" s="178">
        <v>0</v>
      </c>
      <c r="F72" s="177">
        <v>0</v>
      </c>
      <c r="G72" s="177">
        <v>0</v>
      </c>
      <c r="H72" s="177"/>
      <c r="I72" s="177"/>
      <c r="J72" s="177"/>
      <c r="K72" s="177"/>
      <c r="L72" s="177"/>
      <c r="M72" s="177"/>
      <c r="N72" s="177"/>
      <c r="O72" s="177"/>
      <c r="P72" s="177">
        <v>0</v>
      </c>
      <c r="Q72" s="177">
        <v>0</v>
      </c>
      <c r="R72" s="169">
        <f t="shared" si="16"/>
        <v>0</v>
      </c>
    </row>
    <row r="73" spans="1:18" s="138" customFormat="1" ht="12.75" thickTop="1" thickBot="1">
      <c r="A73" s="160" t="s">
        <v>90</v>
      </c>
      <c r="B73" s="161">
        <v>3160</v>
      </c>
      <c r="C73" s="161">
        <v>510</v>
      </c>
      <c r="D73" s="177">
        <v>0</v>
      </c>
      <c r="E73" s="178">
        <v>0</v>
      </c>
      <c r="F73" s="177">
        <v>0</v>
      </c>
      <c r="G73" s="177">
        <v>0</v>
      </c>
      <c r="H73" s="177"/>
      <c r="I73" s="177"/>
      <c r="J73" s="177"/>
      <c r="K73" s="177"/>
      <c r="L73" s="177"/>
      <c r="M73" s="177"/>
      <c r="N73" s="177"/>
      <c r="O73" s="177"/>
      <c r="P73" s="177">
        <v>0</v>
      </c>
      <c r="Q73" s="177">
        <v>0</v>
      </c>
      <c r="R73" s="169">
        <f t="shared" si="16"/>
        <v>0</v>
      </c>
    </row>
    <row r="74" spans="1:18" s="138" customFormat="1" ht="12.75" thickTop="1" thickBot="1">
      <c r="A74" s="159" t="s">
        <v>91</v>
      </c>
      <c r="B74" s="156">
        <v>3200</v>
      </c>
      <c r="C74" s="156">
        <v>520</v>
      </c>
      <c r="D74" s="179">
        <f t="shared" ref="D74:R74" si="17">SUM(D75:D78)</f>
        <v>0</v>
      </c>
      <c r="E74" s="179">
        <f t="shared" si="17"/>
        <v>0</v>
      </c>
      <c r="F74" s="179">
        <f t="shared" si="17"/>
        <v>0</v>
      </c>
      <c r="G74" s="179">
        <f t="shared" si="17"/>
        <v>0</v>
      </c>
      <c r="H74" s="179">
        <f t="shared" si="17"/>
        <v>0</v>
      </c>
      <c r="I74" s="179">
        <f t="shared" si="17"/>
        <v>0</v>
      </c>
      <c r="J74" s="179">
        <f t="shared" si="17"/>
        <v>0</v>
      </c>
      <c r="K74" s="179">
        <f t="shared" si="17"/>
        <v>0</v>
      </c>
      <c r="L74" s="179">
        <f t="shared" si="17"/>
        <v>0</v>
      </c>
      <c r="M74" s="179">
        <f t="shared" si="17"/>
        <v>0</v>
      </c>
      <c r="N74" s="179">
        <f t="shared" si="17"/>
        <v>0</v>
      </c>
      <c r="O74" s="179">
        <f t="shared" si="17"/>
        <v>0</v>
      </c>
      <c r="P74" s="179">
        <f t="shared" si="17"/>
        <v>0</v>
      </c>
      <c r="Q74" s="179">
        <f t="shared" si="17"/>
        <v>0</v>
      </c>
      <c r="R74" s="179">
        <f t="shared" si="17"/>
        <v>0</v>
      </c>
    </row>
    <row r="75" spans="1:18" s="138" customFormat="1" ht="12.75" thickTop="1" thickBot="1">
      <c r="A75" s="170" t="s">
        <v>92</v>
      </c>
      <c r="B75" s="161">
        <v>3210</v>
      </c>
      <c r="C75" s="161">
        <v>530</v>
      </c>
      <c r="D75" s="185">
        <v>0</v>
      </c>
      <c r="E75" s="186">
        <v>0</v>
      </c>
      <c r="F75" s="185">
        <v>0</v>
      </c>
      <c r="G75" s="185">
        <v>0</v>
      </c>
      <c r="H75" s="185"/>
      <c r="I75" s="185"/>
      <c r="J75" s="185"/>
      <c r="K75" s="185"/>
      <c r="L75" s="185"/>
      <c r="M75" s="185"/>
      <c r="N75" s="185"/>
      <c r="O75" s="185"/>
      <c r="P75" s="185">
        <v>0</v>
      </c>
      <c r="Q75" s="185">
        <v>0</v>
      </c>
      <c r="R75" s="169">
        <f t="shared" ref="R75:R83" si="18">K75-P75</f>
        <v>0</v>
      </c>
    </row>
    <row r="76" spans="1:18" s="138" customFormat="1" ht="12.75" thickTop="1" thickBot="1">
      <c r="A76" s="170" t="s">
        <v>93</v>
      </c>
      <c r="B76" s="161">
        <v>3220</v>
      </c>
      <c r="C76" s="161">
        <v>540</v>
      </c>
      <c r="D76" s="185">
        <v>0</v>
      </c>
      <c r="E76" s="186">
        <v>0</v>
      </c>
      <c r="F76" s="185">
        <v>0</v>
      </c>
      <c r="G76" s="185">
        <v>0</v>
      </c>
      <c r="H76" s="185"/>
      <c r="I76" s="185"/>
      <c r="J76" s="185"/>
      <c r="K76" s="185"/>
      <c r="L76" s="185"/>
      <c r="M76" s="185"/>
      <c r="N76" s="185"/>
      <c r="O76" s="185"/>
      <c r="P76" s="185">
        <v>0</v>
      </c>
      <c r="Q76" s="185">
        <v>0</v>
      </c>
      <c r="R76" s="169">
        <f t="shared" si="18"/>
        <v>0</v>
      </c>
    </row>
    <row r="77" spans="1:18" s="138" customFormat="1" ht="12.75" thickTop="1" thickBot="1">
      <c r="A77" s="160" t="s">
        <v>94</v>
      </c>
      <c r="B77" s="161">
        <v>3230</v>
      </c>
      <c r="C77" s="161">
        <v>550</v>
      </c>
      <c r="D77" s="185">
        <v>0</v>
      </c>
      <c r="E77" s="186">
        <v>0</v>
      </c>
      <c r="F77" s="185">
        <v>0</v>
      </c>
      <c r="G77" s="185">
        <v>0</v>
      </c>
      <c r="H77" s="185"/>
      <c r="I77" s="185"/>
      <c r="J77" s="185"/>
      <c r="K77" s="185"/>
      <c r="L77" s="185"/>
      <c r="M77" s="185"/>
      <c r="N77" s="185"/>
      <c r="O77" s="185"/>
      <c r="P77" s="185">
        <v>0</v>
      </c>
      <c r="Q77" s="185">
        <v>0</v>
      </c>
      <c r="R77" s="169">
        <f t="shared" si="18"/>
        <v>0</v>
      </c>
    </row>
    <row r="78" spans="1:18" s="138" customFormat="1" ht="12.75" thickTop="1" thickBot="1">
      <c r="A78" s="170" t="s">
        <v>95</v>
      </c>
      <c r="B78" s="161">
        <v>3240</v>
      </c>
      <c r="C78" s="161">
        <v>560</v>
      </c>
      <c r="D78" s="177">
        <v>0</v>
      </c>
      <c r="E78" s="178">
        <v>0</v>
      </c>
      <c r="F78" s="177">
        <v>0</v>
      </c>
      <c r="G78" s="177">
        <v>0</v>
      </c>
      <c r="H78" s="177"/>
      <c r="I78" s="177"/>
      <c r="J78" s="177"/>
      <c r="K78" s="177"/>
      <c r="L78" s="177"/>
      <c r="M78" s="177"/>
      <c r="N78" s="177"/>
      <c r="O78" s="177"/>
      <c r="P78" s="177">
        <v>0</v>
      </c>
      <c r="Q78" s="177">
        <v>0</v>
      </c>
      <c r="R78" s="169">
        <f t="shared" si="18"/>
        <v>0</v>
      </c>
    </row>
    <row r="79" spans="1:18" s="138" customFormat="1" ht="12.75" thickTop="1" thickBot="1">
      <c r="A79" s="156" t="s">
        <v>97</v>
      </c>
      <c r="B79" s="156">
        <v>4100</v>
      </c>
      <c r="C79" s="156">
        <v>570</v>
      </c>
      <c r="D79" s="186">
        <f t="shared" ref="D79:Q79" si="19">SUM(D80)</f>
        <v>0</v>
      </c>
      <c r="E79" s="186">
        <f t="shared" si="19"/>
        <v>0</v>
      </c>
      <c r="F79" s="186">
        <f t="shared" si="19"/>
        <v>0</v>
      </c>
      <c r="G79" s="186">
        <f t="shared" si="19"/>
        <v>0</v>
      </c>
      <c r="H79" s="186">
        <f t="shared" si="19"/>
        <v>0</v>
      </c>
      <c r="I79" s="186">
        <f t="shared" si="19"/>
        <v>0</v>
      </c>
      <c r="J79" s="186">
        <f t="shared" si="19"/>
        <v>0</v>
      </c>
      <c r="K79" s="186">
        <f t="shared" si="19"/>
        <v>0</v>
      </c>
      <c r="L79" s="186">
        <f t="shared" si="19"/>
        <v>0</v>
      </c>
      <c r="M79" s="186">
        <f t="shared" si="19"/>
        <v>0</v>
      </c>
      <c r="N79" s="186">
        <f t="shared" si="19"/>
        <v>0</v>
      </c>
      <c r="O79" s="186">
        <f t="shared" si="19"/>
        <v>0</v>
      </c>
      <c r="P79" s="186">
        <f t="shared" si="19"/>
        <v>0</v>
      </c>
      <c r="Q79" s="186">
        <f t="shared" si="19"/>
        <v>0</v>
      </c>
      <c r="R79" s="169">
        <f t="shared" si="18"/>
        <v>0</v>
      </c>
    </row>
    <row r="80" spans="1:18" s="138" customFormat="1" ht="12.75" thickTop="1" thickBot="1">
      <c r="A80" s="160" t="s">
        <v>98</v>
      </c>
      <c r="B80" s="161">
        <v>4110</v>
      </c>
      <c r="C80" s="161">
        <v>580</v>
      </c>
      <c r="D80" s="178">
        <f>SUM(D81:D83)</f>
        <v>0</v>
      </c>
      <c r="E80" s="178">
        <f>SUM(E81:E83)</f>
        <v>0</v>
      </c>
      <c r="F80" s="178">
        <f>SUM(F81:F83)</f>
        <v>0</v>
      </c>
      <c r="G80" s="178">
        <f>SUM(G81:G83)</f>
        <v>0</v>
      </c>
      <c r="H80" s="178"/>
      <c r="I80" s="178"/>
      <c r="J80" s="178"/>
      <c r="K80" s="178"/>
      <c r="L80" s="178"/>
      <c r="M80" s="178"/>
      <c r="N80" s="178"/>
      <c r="O80" s="178"/>
      <c r="P80" s="178">
        <f>SUM(P81:P83)</f>
        <v>0</v>
      </c>
      <c r="Q80" s="178">
        <f>SUM(Q81:Q83)</f>
        <v>0</v>
      </c>
      <c r="R80" s="169">
        <f t="shared" si="18"/>
        <v>0</v>
      </c>
    </row>
    <row r="81" spans="1:18" s="138" customFormat="1" ht="12.75" thickTop="1" thickBot="1">
      <c r="A81" s="165" t="s">
        <v>99</v>
      </c>
      <c r="B81" s="154">
        <v>4111</v>
      </c>
      <c r="C81" s="154">
        <v>590</v>
      </c>
      <c r="D81" s="177">
        <v>0</v>
      </c>
      <c r="E81" s="178">
        <v>0</v>
      </c>
      <c r="F81" s="177">
        <v>0</v>
      </c>
      <c r="G81" s="177">
        <v>0</v>
      </c>
      <c r="H81" s="177"/>
      <c r="I81" s="177"/>
      <c r="J81" s="177"/>
      <c r="K81" s="177"/>
      <c r="L81" s="177"/>
      <c r="M81" s="177"/>
      <c r="N81" s="177"/>
      <c r="O81" s="177"/>
      <c r="P81" s="177">
        <v>0</v>
      </c>
      <c r="Q81" s="177">
        <v>0</v>
      </c>
      <c r="R81" s="169">
        <f t="shared" si="18"/>
        <v>0</v>
      </c>
    </row>
    <row r="82" spans="1:18" s="138" customFormat="1" ht="12.75" customHeight="1" thickTop="1" thickBot="1">
      <c r="A82" s="165" t="s">
        <v>100</v>
      </c>
      <c r="B82" s="154">
        <v>4112</v>
      </c>
      <c r="C82" s="154">
        <v>600</v>
      </c>
      <c r="D82" s="177">
        <v>0</v>
      </c>
      <c r="E82" s="178">
        <v>0</v>
      </c>
      <c r="F82" s="177">
        <v>0</v>
      </c>
      <c r="G82" s="177">
        <v>0</v>
      </c>
      <c r="H82" s="177"/>
      <c r="I82" s="177"/>
      <c r="J82" s="177"/>
      <c r="K82" s="177"/>
      <c r="L82" s="177"/>
      <c r="M82" s="177"/>
      <c r="N82" s="177"/>
      <c r="O82" s="177"/>
      <c r="P82" s="177">
        <v>0</v>
      </c>
      <c r="Q82" s="177">
        <v>0</v>
      </c>
      <c r="R82" s="169">
        <f t="shared" si="18"/>
        <v>0</v>
      </c>
    </row>
    <row r="83" spans="1:18" s="138" customFormat="1" ht="14.25" thickTop="1" thickBot="1">
      <c r="A83" s="187" t="s">
        <v>116</v>
      </c>
      <c r="B83" s="154">
        <v>4113</v>
      </c>
      <c r="C83" s="154">
        <v>610</v>
      </c>
      <c r="D83" s="182">
        <v>0</v>
      </c>
      <c r="E83" s="183">
        <v>0</v>
      </c>
      <c r="F83" s="182">
        <v>0</v>
      </c>
      <c r="G83" s="182">
        <v>0</v>
      </c>
      <c r="H83" s="182"/>
      <c r="I83" s="182"/>
      <c r="J83" s="182"/>
      <c r="K83" s="182"/>
      <c r="L83" s="182"/>
      <c r="M83" s="182"/>
      <c r="N83" s="182"/>
      <c r="O83" s="182"/>
      <c r="P83" s="182">
        <v>0</v>
      </c>
      <c r="Q83" s="182">
        <v>0</v>
      </c>
      <c r="R83" s="169">
        <f t="shared" si="18"/>
        <v>0</v>
      </c>
    </row>
    <row r="84" spans="1:18" s="138" customFormat="1" ht="12.75" thickTop="1" thickBot="1">
      <c r="A84" s="156" t="s">
        <v>105</v>
      </c>
      <c r="B84" s="156">
        <v>4200</v>
      </c>
      <c r="C84" s="156">
        <v>620</v>
      </c>
      <c r="D84" s="179">
        <f t="shared" ref="D84:R84" si="20">D85</f>
        <v>0</v>
      </c>
      <c r="E84" s="179">
        <f t="shared" si="20"/>
        <v>0</v>
      </c>
      <c r="F84" s="179">
        <f t="shared" si="20"/>
        <v>0</v>
      </c>
      <c r="G84" s="179">
        <f t="shared" si="20"/>
        <v>0</v>
      </c>
      <c r="H84" s="179">
        <f t="shared" si="20"/>
        <v>0</v>
      </c>
      <c r="I84" s="179">
        <f t="shared" si="20"/>
        <v>0</v>
      </c>
      <c r="J84" s="179">
        <f t="shared" si="20"/>
        <v>0</v>
      </c>
      <c r="K84" s="179">
        <f t="shared" si="20"/>
        <v>0</v>
      </c>
      <c r="L84" s="179">
        <f t="shared" si="20"/>
        <v>0</v>
      </c>
      <c r="M84" s="179">
        <f t="shared" si="20"/>
        <v>0</v>
      </c>
      <c r="N84" s="179">
        <f t="shared" si="20"/>
        <v>0</v>
      </c>
      <c r="O84" s="179">
        <f t="shared" si="20"/>
        <v>0</v>
      </c>
      <c r="P84" s="179">
        <f t="shared" si="20"/>
        <v>0</v>
      </c>
      <c r="Q84" s="179">
        <f t="shared" si="20"/>
        <v>0</v>
      </c>
      <c r="R84" s="179">
        <f t="shared" si="20"/>
        <v>0</v>
      </c>
    </row>
    <row r="85" spans="1:18" s="138" customFormat="1" ht="12.75" thickTop="1" thickBot="1">
      <c r="A85" s="160" t="s">
        <v>106</v>
      </c>
      <c r="B85" s="161">
        <v>4210</v>
      </c>
      <c r="C85" s="161">
        <v>630</v>
      </c>
      <c r="D85" s="177">
        <v>0</v>
      </c>
      <c r="E85" s="178">
        <v>0</v>
      </c>
      <c r="F85" s="177">
        <v>0</v>
      </c>
      <c r="G85" s="177">
        <v>0</v>
      </c>
      <c r="H85" s="177"/>
      <c r="I85" s="177"/>
      <c r="J85" s="177"/>
      <c r="K85" s="177"/>
      <c r="L85" s="177"/>
      <c r="M85" s="177"/>
      <c r="N85" s="177"/>
      <c r="O85" s="177"/>
      <c r="P85" s="177">
        <v>0</v>
      </c>
      <c r="Q85" s="177">
        <v>0</v>
      </c>
      <c r="R85" s="169">
        <f>K85-P85</f>
        <v>0</v>
      </c>
    </row>
    <row r="86" spans="1:18" s="138" customFormat="1" ht="12.75" thickTop="1" thickBot="1">
      <c r="A86" s="165" t="s">
        <v>133</v>
      </c>
      <c r="B86" s="154">
        <v>5000</v>
      </c>
      <c r="C86" s="154">
        <v>640</v>
      </c>
      <c r="D86" s="182" t="s">
        <v>134</v>
      </c>
      <c r="E86" s="182"/>
      <c r="F86" s="188" t="s">
        <v>134</v>
      </c>
      <c r="G86" s="188" t="s">
        <v>134</v>
      </c>
      <c r="H86" s="188"/>
      <c r="I86" s="188"/>
      <c r="J86" s="188"/>
      <c r="K86" s="188"/>
      <c r="L86" s="188"/>
      <c r="M86" s="188"/>
      <c r="N86" s="188"/>
      <c r="O86" s="188"/>
      <c r="P86" s="188" t="s">
        <v>134</v>
      </c>
      <c r="Q86" s="188" t="s">
        <v>134</v>
      </c>
      <c r="R86" s="169" t="s">
        <v>134</v>
      </c>
    </row>
    <row r="87" spans="1:18" s="138" customFormat="1" ht="12.75" thickTop="1" thickBot="1">
      <c r="A87" s="165" t="s">
        <v>141</v>
      </c>
      <c r="B87" s="154">
        <v>9000</v>
      </c>
      <c r="C87" s="154">
        <v>650</v>
      </c>
      <c r="D87" s="182">
        <v>0</v>
      </c>
      <c r="E87" s="183">
        <v>0</v>
      </c>
      <c r="F87" s="182">
        <v>0</v>
      </c>
      <c r="G87" s="182">
        <v>0</v>
      </c>
      <c r="H87" s="182"/>
      <c r="I87" s="182"/>
      <c r="J87" s="182"/>
      <c r="K87" s="182"/>
      <c r="L87" s="182"/>
      <c r="M87" s="182"/>
      <c r="N87" s="182"/>
      <c r="O87" s="182"/>
      <c r="P87" s="182">
        <v>0</v>
      </c>
      <c r="Q87" s="182">
        <v>0</v>
      </c>
      <c r="R87" s="169">
        <f>K87-P87</f>
        <v>0</v>
      </c>
    </row>
    <row r="88" spans="1:18" s="138" customFormat="1" ht="12" hidden="1" thickTop="1">
      <c r="A88" s="189"/>
      <c r="B88" s="190"/>
      <c r="C88" s="190">
        <v>650</v>
      </c>
      <c r="D88" s="191"/>
      <c r="E88" s="192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3"/>
    </row>
    <row r="89" spans="1:18" s="138" customFormat="1" ht="12" hidden="1" thickTop="1">
      <c r="A89" s="194"/>
      <c r="B89" s="195"/>
      <c r="C89" s="195"/>
      <c r="D89" s="196"/>
      <c r="E89" s="197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8"/>
    </row>
    <row r="90" spans="1:18" s="138" customFormat="1" ht="12" hidden="1" thickTop="1">
      <c r="A90" s="194"/>
      <c r="B90" s="195"/>
      <c r="C90" s="195"/>
      <c r="D90" s="196"/>
      <c r="E90" s="197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8"/>
    </row>
    <row r="91" spans="1:18" s="138" customFormat="1" ht="13.5" hidden="1" thickTop="1">
      <c r="A91" s="199"/>
      <c r="B91" s="195"/>
      <c r="C91" s="195"/>
      <c r="D91" s="196"/>
      <c r="E91" s="200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8"/>
    </row>
    <row r="92" spans="1:18" s="138" customFormat="1" ht="12" hidden="1" thickTop="1">
      <c r="A92" s="201"/>
      <c r="B92" s="202"/>
      <c r="C92" s="202"/>
      <c r="D92" s="203"/>
      <c r="E92" s="204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5"/>
    </row>
    <row r="93" spans="1:18" s="138" customFormat="1" ht="12" hidden="1" thickTop="1">
      <c r="A93" s="194"/>
      <c r="B93" s="195"/>
      <c r="C93" s="195"/>
      <c r="D93" s="196"/>
      <c r="E93" s="197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8"/>
    </row>
    <row r="94" spans="1:18" s="138" customFormat="1" ht="12" hidden="1" thickTop="1">
      <c r="A94" s="194"/>
      <c r="B94" s="195"/>
      <c r="C94" s="195"/>
      <c r="D94" s="196"/>
      <c r="E94" s="197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8"/>
    </row>
    <row r="95" spans="1:18" s="138" customFormat="1" ht="12" hidden="1" thickTop="1">
      <c r="A95" s="194"/>
      <c r="B95" s="195"/>
      <c r="C95" s="195"/>
      <c r="D95" s="196"/>
      <c r="E95" s="197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8"/>
    </row>
    <row r="96" spans="1:18" s="138" customFormat="1" ht="12.75" hidden="1" thickTop="1">
      <c r="A96" s="206"/>
      <c r="B96" s="207"/>
      <c r="C96" s="207"/>
      <c r="D96" s="208"/>
      <c r="E96" s="209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5"/>
    </row>
    <row r="97" spans="1:18" s="138" customFormat="1" ht="12" hidden="1" thickTop="1">
      <c r="A97" s="201"/>
      <c r="B97" s="202"/>
      <c r="C97" s="202"/>
      <c r="D97" s="210"/>
      <c r="E97" s="211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2"/>
    </row>
    <row r="98" spans="1:18" s="138" customFormat="1" ht="12" hidden="1" thickTop="1">
      <c r="A98" s="201"/>
      <c r="B98" s="202"/>
      <c r="C98" s="202"/>
      <c r="D98" s="210"/>
      <c r="E98" s="211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2"/>
    </row>
    <row r="99" spans="1:18" s="138" customFormat="1" ht="12" hidden="1" thickTop="1">
      <c r="A99" s="213"/>
      <c r="B99" s="214"/>
      <c r="C99" s="195"/>
      <c r="D99" s="197"/>
      <c r="E99" s="215"/>
      <c r="F99" s="216"/>
      <c r="G99" s="216"/>
      <c r="H99" s="216"/>
      <c r="I99" s="216"/>
      <c r="J99" s="216"/>
      <c r="K99" s="216"/>
      <c r="L99" s="197"/>
      <c r="M99" s="197"/>
      <c r="N99" s="197"/>
      <c r="O99" s="197"/>
      <c r="P99" s="216"/>
      <c r="Q99" s="216"/>
      <c r="R99" s="217"/>
    </row>
    <row r="100" spans="1:18" ht="14.25" customHeight="1" thickTop="1">
      <c r="A100" s="142" t="s">
        <v>142</v>
      </c>
      <c r="D100" s="219"/>
      <c r="E100" s="219"/>
    </row>
    <row r="101" spans="1:18" s="134" customFormat="1" ht="12.75" customHeight="1">
      <c r="A101" s="220" t="s">
        <v>183</v>
      </c>
      <c r="C101" s="220"/>
      <c r="D101" s="381"/>
      <c r="E101" s="381"/>
      <c r="F101" s="220"/>
      <c r="G101" s="403" t="s">
        <v>184</v>
      </c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</row>
    <row r="102" spans="1:18" s="134" customFormat="1" ht="12.75" customHeight="1">
      <c r="B102" s="220"/>
      <c r="C102" s="220"/>
      <c r="D102" s="378" t="s">
        <v>108</v>
      </c>
      <c r="E102" s="378"/>
      <c r="F102" s="220"/>
      <c r="G102" s="402" t="s">
        <v>109</v>
      </c>
      <c r="H102" s="402"/>
      <c r="I102" s="402"/>
      <c r="J102" s="402"/>
      <c r="K102" s="402"/>
      <c r="L102" s="402"/>
      <c r="M102" s="402"/>
      <c r="N102" s="402"/>
      <c r="O102" s="402"/>
      <c r="P102" s="402"/>
    </row>
    <row r="103" spans="1:18" s="134" customFormat="1" ht="12" customHeight="1">
      <c r="A103" s="220" t="s">
        <v>154</v>
      </c>
      <c r="C103" s="220"/>
      <c r="D103" s="382"/>
      <c r="E103" s="382"/>
      <c r="F103" s="220"/>
      <c r="G103" s="403" t="s">
        <v>185</v>
      </c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</row>
    <row r="104" spans="1:18" s="134" customFormat="1" ht="12" customHeight="1">
      <c r="A104" s="221"/>
      <c r="C104" s="220"/>
      <c r="D104" s="378" t="s">
        <v>108</v>
      </c>
      <c r="E104" s="378"/>
      <c r="G104" s="402" t="s">
        <v>109</v>
      </c>
      <c r="H104" s="402"/>
      <c r="I104" s="402"/>
      <c r="J104" s="402"/>
      <c r="K104" s="402"/>
      <c r="L104" s="402"/>
      <c r="M104" s="402"/>
      <c r="N104" s="402"/>
      <c r="O104" s="402"/>
      <c r="P104" s="402"/>
      <c r="Q104" s="222"/>
    </row>
    <row r="105" spans="1:18" s="134" customFormat="1">
      <c r="A105" s="138"/>
      <c r="L105" s="229"/>
      <c r="M105" s="229"/>
      <c r="N105" s="229"/>
      <c r="O105" s="229"/>
    </row>
    <row r="107" spans="1:18">
      <c r="A107" s="223"/>
    </row>
  </sheetData>
  <mergeCells count="42">
    <mergeCell ref="G101:Q101"/>
    <mergeCell ref="N19:N21"/>
    <mergeCell ref="M19:M21"/>
    <mergeCell ref="L19:L21"/>
    <mergeCell ref="R19:R21"/>
    <mergeCell ref="O19:O21"/>
    <mergeCell ref="Q19:Q21"/>
    <mergeCell ref="P19:P21"/>
    <mergeCell ref="A18:T18"/>
    <mergeCell ref="D19:D21"/>
    <mergeCell ref="H19:H21"/>
    <mergeCell ref="I19:I21"/>
    <mergeCell ref="K19:K21"/>
    <mergeCell ref="J19:J21"/>
    <mergeCell ref="E19:E21"/>
    <mergeCell ref="F19:F21"/>
    <mergeCell ref="G19:G21"/>
    <mergeCell ref="A19:A21"/>
    <mergeCell ref="B19:B21"/>
    <mergeCell ref="C19:C21"/>
    <mergeCell ref="D104:E104"/>
    <mergeCell ref="D101:E101"/>
    <mergeCell ref="G104:P104"/>
    <mergeCell ref="D102:E102"/>
    <mergeCell ref="G102:P102"/>
    <mergeCell ref="D103:E103"/>
    <mergeCell ref="G103:Q103"/>
    <mergeCell ref="E15:R15"/>
    <mergeCell ref="A13:C13"/>
    <mergeCell ref="E13:R13"/>
    <mergeCell ref="A14:C14"/>
    <mergeCell ref="E14:R14"/>
    <mergeCell ref="A15:C15"/>
    <mergeCell ref="B10:G10"/>
    <mergeCell ref="B11:G11"/>
    <mergeCell ref="A12:C12"/>
    <mergeCell ref="E12:P12"/>
    <mergeCell ref="G1:R3"/>
    <mergeCell ref="A4:R4"/>
    <mergeCell ref="A5:F5"/>
    <mergeCell ref="B9:G9"/>
    <mergeCell ref="A6:R6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07"/>
  <sheetViews>
    <sheetView topLeftCell="A49" workbookViewId="0">
      <selection activeCell="A101" sqref="A101:Q104"/>
    </sheetView>
  </sheetViews>
  <sheetFormatPr defaultRowHeight="15"/>
  <cols>
    <col min="1" max="1" width="66" style="218" customWidth="1"/>
    <col min="2" max="2" width="5.28515625" style="218" customWidth="1"/>
    <col min="3" max="3" width="4.42578125" style="218" customWidth="1"/>
    <col min="4" max="4" width="11.7109375" style="218" customWidth="1"/>
    <col min="5" max="5" width="11.85546875" style="218" customWidth="1"/>
    <col min="6" max="6" width="9.85546875" style="218" customWidth="1"/>
    <col min="7" max="10" width="12.5703125" style="218" hidden="1" customWidth="1"/>
    <col min="11" max="11" width="12.5703125" style="218" customWidth="1"/>
    <col min="12" max="15" width="12.5703125" style="219" hidden="1" customWidth="1"/>
    <col min="16" max="16" width="12.7109375" style="218" customWidth="1"/>
    <col min="17" max="17" width="12.28515625" style="218" customWidth="1"/>
    <col min="18" max="18" width="11.42578125" style="218" customWidth="1"/>
    <col min="19" max="21" width="9.140625" style="218"/>
    <col min="22" max="22" width="10.140625" style="218" customWidth="1"/>
    <col min="23" max="16384" width="9.140625" style="218"/>
  </cols>
  <sheetData>
    <row r="1" spans="1:23" s="134" customFormat="1" ht="15" customHeight="1">
      <c r="G1" s="421" t="s">
        <v>135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135"/>
    </row>
    <row r="2" spans="1:23" s="134" customFormat="1" ht="36.75" customHeight="1"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135"/>
    </row>
    <row r="3" spans="1:23" s="134" customFormat="1" ht="0.75" customHeight="1"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135"/>
    </row>
    <row r="4" spans="1:23" s="134" customFormat="1">
      <c r="A4" s="371" t="s">
        <v>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136"/>
      <c r="T4" s="136"/>
      <c r="U4" s="136"/>
      <c r="V4" s="136"/>
    </row>
    <row r="5" spans="1:23" s="134" customFormat="1">
      <c r="A5" s="422" t="s">
        <v>149</v>
      </c>
      <c r="B5" s="422"/>
      <c r="C5" s="422"/>
      <c r="D5" s="422"/>
      <c r="E5" s="422"/>
      <c r="F5" s="422"/>
      <c r="G5" s="137" t="s">
        <v>150</v>
      </c>
      <c r="H5" s="320"/>
      <c r="I5" s="320"/>
      <c r="J5" s="320"/>
      <c r="K5" s="320"/>
      <c r="L5" s="225"/>
      <c r="M5" s="225"/>
      <c r="N5" s="225"/>
      <c r="O5" s="225"/>
      <c r="P5" s="136" t="s">
        <v>151</v>
      </c>
      <c r="Q5" s="136"/>
      <c r="R5" s="136"/>
      <c r="S5" s="136"/>
      <c r="T5" s="136"/>
      <c r="U5" s="136"/>
      <c r="V5" s="136"/>
    </row>
    <row r="6" spans="1:23" s="134" customForma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136"/>
      <c r="T6" s="136"/>
      <c r="U6" s="136"/>
      <c r="V6" s="136"/>
      <c r="W6" s="136"/>
    </row>
    <row r="7" spans="1:23" s="138" customFormat="1" ht="9" customHeight="1">
      <c r="L7" s="226"/>
      <c r="M7" s="226"/>
      <c r="N7" s="226"/>
      <c r="O7" s="226"/>
      <c r="R7" s="139" t="s">
        <v>2</v>
      </c>
    </row>
    <row r="8" spans="1:23" s="138" customFormat="1" ht="6.75" hidden="1" customHeight="1">
      <c r="L8" s="226"/>
      <c r="M8" s="226"/>
      <c r="N8" s="226"/>
      <c r="O8" s="226"/>
      <c r="R8" s="140"/>
    </row>
    <row r="9" spans="1:23" s="138" customFormat="1" ht="12">
      <c r="A9" s="141" t="s">
        <v>3</v>
      </c>
      <c r="B9" s="423" t="s">
        <v>143</v>
      </c>
      <c r="C9" s="423"/>
      <c r="D9" s="423"/>
      <c r="E9" s="423"/>
      <c r="F9" s="423"/>
      <c r="G9" s="423"/>
      <c r="H9" s="321"/>
      <c r="I9" s="321"/>
      <c r="J9" s="321"/>
      <c r="K9" s="321"/>
      <c r="L9" s="227"/>
      <c r="M9" s="227"/>
      <c r="N9" s="227"/>
      <c r="O9" s="227"/>
      <c r="P9" s="142" t="s">
        <v>136</v>
      </c>
      <c r="R9" s="143">
        <v>41829167</v>
      </c>
      <c r="S9" s="144"/>
      <c r="T9" s="145"/>
    </row>
    <row r="10" spans="1:23" s="138" customFormat="1" ht="11.25" customHeight="1">
      <c r="A10" s="146" t="s">
        <v>4</v>
      </c>
      <c r="B10" s="426" t="s">
        <v>152</v>
      </c>
      <c r="C10" s="426"/>
      <c r="D10" s="426"/>
      <c r="E10" s="426"/>
      <c r="F10" s="426"/>
      <c r="G10" s="426"/>
      <c r="H10" s="322"/>
      <c r="I10" s="322"/>
      <c r="J10" s="322"/>
      <c r="K10" s="322"/>
      <c r="L10" s="228"/>
      <c r="M10" s="228"/>
      <c r="N10" s="228"/>
      <c r="O10" s="228"/>
      <c r="P10" s="138" t="s">
        <v>137</v>
      </c>
      <c r="R10" s="147"/>
      <c r="S10" s="144"/>
      <c r="T10" s="146"/>
    </row>
    <row r="11" spans="1:23" s="138" customFormat="1" ht="11.25" customHeight="1">
      <c r="A11" s="148" t="s">
        <v>138</v>
      </c>
      <c r="B11" s="427" t="s">
        <v>153</v>
      </c>
      <c r="C11" s="427"/>
      <c r="D11" s="427"/>
      <c r="E11" s="427"/>
      <c r="F11" s="427"/>
      <c r="G11" s="427"/>
      <c r="H11" s="321"/>
      <c r="I11" s="321"/>
      <c r="J11" s="321"/>
      <c r="K11" s="321"/>
      <c r="L11" s="227"/>
      <c r="M11" s="227"/>
      <c r="N11" s="227"/>
      <c r="O11" s="227"/>
      <c r="P11" s="138" t="s">
        <v>139</v>
      </c>
      <c r="R11" s="147"/>
      <c r="S11" s="144"/>
      <c r="T11" s="146"/>
    </row>
    <row r="12" spans="1:23" s="138" customFormat="1" ht="12" customHeight="1">
      <c r="A12" s="416" t="s">
        <v>110</v>
      </c>
      <c r="B12" s="416"/>
      <c r="C12" s="416"/>
      <c r="D12" s="149"/>
      <c r="E12" s="428" t="s">
        <v>151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S12" s="150"/>
      <c r="T12" s="145"/>
    </row>
    <row r="13" spans="1:23" s="138" customFormat="1" ht="11.25">
      <c r="A13" s="416" t="s">
        <v>5</v>
      </c>
      <c r="B13" s="416"/>
      <c r="C13" s="416"/>
      <c r="D13" s="151"/>
      <c r="E13" s="424" t="s">
        <v>151</v>
      </c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144"/>
      <c r="T13" s="145"/>
    </row>
    <row r="14" spans="1:23" s="138" customFormat="1" ht="11.25">
      <c r="A14" s="416" t="s">
        <v>6</v>
      </c>
      <c r="B14" s="416"/>
      <c r="C14" s="416"/>
      <c r="D14" s="149" t="s">
        <v>144</v>
      </c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144"/>
      <c r="T14" s="145"/>
    </row>
    <row r="15" spans="1:23" s="138" customFormat="1" ht="33.75" customHeight="1">
      <c r="A15" s="416" t="s">
        <v>7</v>
      </c>
      <c r="B15" s="416"/>
      <c r="C15" s="416"/>
      <c r="D15" s="152" t="s">
        <v>177</v>
      </c>
      <c r="E15" s="429" t="str">
        <f>'Ф.№2 місц.'!E15:R15</f>
        <v>Матівська ЗШ І-ІІст.</v>
      </c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30"/>
      <c r="S15" s="325"/>
      <c r="T15" s="325"/>
      <c r="U15" s="325"/>
    </row>
    <row r="16" spans="1:23" s="138" customFormat="1" ht="11.25">
      <c r="A16" s="153" t="s">
        <v>182</v>
      </c>
      <c r="L16" s="226"/>
      <c r="M16" s="226"/>
      <c r="N16" s="226"/>
      <c r="O16" s="226"/>
      <c r="S16" s="323"/>
      <c r="T16" s="324"/>
      <c r="U16" s="324"/>
    </row>
    <row r="17" spans="1:20" s="138" customFormat="1" ht="11.25">
      <c r="A17" s="153" t="s">
        <v>9</v>
      </c>
      <c r="L17" s="226"/>
      <c r="M17" s="226"/>
      <c r="N17" s="226"/>
      <c r="O17" s="226"/>
    </row>
    <row r="18" spans="1:20" s="138" customFormat="1" ht="3" customHeight="1" thickBo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1:20" s="138" customFormat="1" ht="11.25" customHeight="1" thickTop="1" thickBot="1">
      <c r="A19" s="420" t="s">
        <v>10</v>
      </c>
      <c r="B19" s="418" t="s">
        <v>119</v>
      </c>
      <c r="C19" s="420" t="s">
        <v>12</v>
      </c>
      <c r="D19" s="418" t="s">
        <v>13</v>
      </c>
      <c r="E19" s="418" t="s">
        <v>131</v>
      </c>
      <c r="F19" s="419" t="s">
        <v>14</v>
      </c>
      <c r="G19" s="419" t="s">
        <v>166</v>
      </c>
      <c r="H19" s="419" t="s">
        <v>167</v>
      </c>
      <c r="I19" s="419" t="s">
        <v>168</v>
      </c>
      <c r="J19" s="419" t="s">
        <v>169</v>
      </c>
      <c r="K19" s="419" t="s">
        <v>122</v>
      </c>
      <c r="L19" s="419" t="s">
        <v>162</v>
      </c>
      <c r="M19" s="419" t="s">
        <v>163</v>
      </c>
      <c r="N19" s="419" t="s">
        <v>164</v>
      </c>
      <c r="O19" s="419" t="s">
        <v>165</v>
      </c>
      <c r="P19" s="419" t="s">
        <v>19</v>
      </c>
      <c r="Q19" s="419" t="s">
        <v>20</v>
      </c>
      <c r="R19" s="418" t="s">
        <v>21</v>
      </c>
    </row>
    <row r="20" spans="1:20" s="138" customFormat="1" ht="14.25" customHeight="1" thickTop="1" thickBot="1">
      <c r="A20" s="420"/>
      <c r="B20" s="418"/>
      <c r="C20" s="420"/>
      <c r="D20" s="418"/>
      <c r="E20" s="418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8"/>
    </row>
    <row r="21" spans="1:20" s="138" customFormat="1" ht="34.5" customHeight="1" thickTop="1" thickBot="1">
      <c r="A21" s="420"/>
      <c r="B21" s="418"/>
      <c r="C21" s="420"/>
      <c r="D21" s="418"/>
      <c r="E21" s="418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8"/>
    </row>
    <row r="22" spans="1:20" s="138" customFormat="1" ht="12.75" thickTop="1" thickBot="1">
      <c r="A22" s="155">
        <v>1</v>
      </c>
      <c r="B22" s="155">
        <v>2</v>
      </c>
      <c r="C22" s="155">
        <v>3</v>
      </c>
      <c r="D22" s="155">
        <v>4</v>
      </c>
      <c r="E22" s="155">
        <v>5</v>
      </c>
      <c r="F22" s="155">
        <v>6</v>
      </c>
      <c r="G22" s="155">
        <v>7</v>
      </c>
      <c r="H22" s="155"/>
      <c r="I22" s="155"/>
      <c r="J22" s="155"/>
      <c r="K22" s="155"/>
      <c r="L22" s="155"/>
      <c r="M22" s="155"/>
      <c r="N22" s="155"/>
      <c r="O22" s="155"/>
      <c r="P22" s="155">
        <v>8</v>
      </c>
      <c r="Q22" s="155">
        <v>9</v>
      </c>
      <c r="R22" s="155">
        <v>9</v>
      </c>
    </row>
    <row r="23" spans="1:20" s="138" customFormat="1" ht="12.75" thickTop="1" thickBot="1">
      <c r="A23" s="156" t="s">
        <v>132</v>
      </c>
      <c r="B23" s="156" t="s">
        <v>30</v>
      </c>
      <c r="C23" s="157" t="s">
        <v>31</v>
      </c>
      <c r="D23" s="158">
        <f>D24+D59+D79+D84+D87</f>
        <v>0</v>
      </c>
      <c r="E23" s="158">
        <f>E26+E29+E32+E33+E37+E45+E46+E86+E54</f>
        <v>0</v>
      </c>
      <c r="F23" s="158">
        <f t="shared" ref="F23:R23" si="0">F24+F59+F79+F84+F87</f>
        <v>0</v>
      </c>
      <c r="G23" s="158">
        <f t="shared" si="0"/>
        <v>0</v>
      </c>
      <c r="H23" s="158">
        <f t="shared" si="0"/>
        <v>0</v>
      </c>
      <c r="I23" s="158">
        <f t="shared" si="0"/>
        <v>0</v>
      </c>
      <c r="J23" s="158">
        <f t="shared" si="0"/>
        <v>0</v>
      </c>
      <c r="K23" s="158">
        <f t="shared" si="0"/>
        <v>0</v>
      </c>
      <c r="L23" s="158">
        <f t="shared" si="0"/>
        <v>0</v>
      </c>
      <c r="M23" s="158">
        <f t="shared" si="0"/>
        <v>0</v>
      </c>
      <c r="N23" s="158">
        <f t="shared" si="0"/>
        <v>0</v>
      </c>
      <c r="O23" s="158">
        <f t="shared" si="0"/>
        <v>0</v>
      </c>
      <c r="P23" s="158">
        <f t="shared" si="0"/>
        <v>0</v>
      </c>
      <c r="Q23" s="158">
        <f t="shared" si="0"/>
        <v>0</v>
      </c>
      <c r="R23" s="158">
        <f t="shared" si="0"/>
        <v>0</v>
      </c>
    </row>
    <row r="24" spans="1:20" s="138" customFormat="1" ht="23.25" thickTop="1" thickBot="1">
      <c r="A24" s="154" t="s">
        <v>140</v>
      </c>
      <c r="B24" s="156">
        <v>2000</v>
      </c>
      <c r="C24" s="157" t="s">
        <v>33</v>
      </c>
      <c r="D24" s="158">
        <f>D25+D30+D47+D50+D54+D58</f>
        <v>0</v>
      </c>
      <c r="E24" s="158">
        <v>0</v>
      </c>
      <c r="F24" s="158">
        <f t="shared" ref="F24:R24" si="1">F25+F30+F47+F50+F54+F58</f>
        <v>0</v>
      </c>
      <c r="G24" s="158">
        <f t="shared" si="1"/>
        <v>0</v>
      </c>
      <c r="H24" s="158">
        <f t="shared" si="1"/>
        <v>0</v>
      </c>
      <c r="I24" s="158">
        <f t="shared" si="1"/>
        <v>0</v>
      </c>
      <c r="J24" s="158">
        <f t="shared" si="1"/>
        <v>0</v>
      </c>
      <c r="K24" s="158">
        <f t="shared" si="1"/>
        <v>0</v>
      </c>
      <c r="L24" s="158">
        <f t="shared" si="1"/>
        <v>0</v>
      </c>
      <c r="M24" s="158">
        <f t="shared" si="1"/>
        <v>0</v>
      </c>
      <c r="N24" s="158">
        <f t="shared" si="1"/>
        <v>0</v>
      </c>
      <c r="O24" s="158">
        <f t="shared" si="1"/>
        <v>0</v>
      </c>
      <c r="P24" s="158">
        <f t="shared" si="1"/>
        <v>0</v>
      </c>
      <c r="Q24" s="158">
        <f t="shared" si="1"/>
        <v>0</v>
      </c>
      <c r="R24" s="158">
        <f t="shared" si="1"/>
        <v>0</v>
      </c>
    </row>
    <row r="25" spans="1:20" s="138" customFormat="1" ht="12.75" thickTop="1" thickBot="1">
      <c r="A25" s="159" t="s">
        <v>46</v>
      </c>
      <c r="B25" s="156">
        <v>2100</v>
      </c>
      <c r="C25" s="157" t="s">
        <v>35</v>
      </c>
      <c r="D25" s="158">
        <f>D26+D29</f>
        <v>0</v>
      </c>
      <c r="E25" s="158">
        <v>0</v>
      </c>
      <c r="F25" s="158">
        <f t="shared" ref="F25:R25" si="2">F26+F29</f>
        <v>0</v>
      </c>
      <c r="G25" s="158">
        <f t="shared" si="2"/>
        <v>0</v>
      </c>
      <c r="H25" s="158">
        <f t="shared" si="2"/>
        <v>0</v>
      </c>
      <c r="I25" s="158">
        <f t="shared" si="2"/>
        <v>0</v>
      </c>
      <c r="J25" s="158">
        <f t="shared" si="2"/>
        <v>0</v>
      </c>
      <c r="K25" s="158">
        <f t="shared" si="2"/>
        <v>0</v>
      </c>
      <c r="L25" s="158">
        <f t="shared" si="2"/>
        <v>0</v>
      </c>
      <c r="M25" s="158">
        <f t="shared" si="2"/>
        <v>0</v>
      </c>
      <c r="N25" s="158">
        <f t="shared" si="2"/>
        <v>0</v>
      </c>
      <c r="O25" s="158">
        <f t="shared" si="2"/>
        <v>0</v>
      </c>
      <c r="P25" s="158">
        <f t="shared" si="2"/>
        <v>0</v>
      </c>
      <c r="Q25" s="158">
        <f t="shared" si="2"/>
        <v>0</v>
      </c>
      <c r="R25" s="158">
        <f t="shared" si="2"/>
        <v>0</v>
      </c>
    </row>
    <row r="26" spans="1:20" s="138" customFormat="1" ht="12.75" thickTop="1" thickBot="1">
      <c r="A26" s="160" t="s">
        <v>48</v>
      </c>
      <c r="B26" s="161">
        <v>2110</v>
      </c>
      <c r="C26" s="162" t="s">
        <v>37</v>
      </c>
      <c r="D26" s="163">
        <f>SUM(D27:D28)</f>
        <v>0</v>
      </c>
      <c r="E26" s="164"/>
      <c r="F26" s="163">
        <f>SUM(F27:F28)</f>
        <v>0</v>
      </c>
      <c r="G26" s="163">
        <f>SUM(G27:G28)</f>
        <v>0</v>
      </c>
      <c r="H26" s="163">
        <f>SUM(H27:H28)</f>
        <v>0</v>
      </c>
      <c r="I26" s="163">
        <f>SUM(I27:I28)</f>
        <v>0</v>
      </c>
      <c r="J26" s="163">
        <f>SUM(J27:J28)</f>
        <v>0</v>
      </c>
      <c r="K26" s="158">
        <f>G26+H26+I26+J26</f>
        <v>0</v>
      </c>
      <c r="L26" s="163">
        <f t="shared" ref="L26:R26" si="3">SUM(L27:L28)</f>
        <v>0</v>
      </c>
      <c r="M26" s="163">
        <f t="shared" si="3"/>
        <v>0</v>
      </c>
      <c r="N26" s="163">
        <f t="shared" si="3"/>
        <v>0</v>
      </c>
      <c r="O26" s="163">
        <f t="shared" si="3"/>
        <v>0</v>
      </c>
      <c r="P26" s="163">
        <f t="shared" si="3"/>
        <v>0</v>
      </c>
      <c r="Q26" s="163">
        <f t="shared" si="3"/>
        <v>0</v>
      </c>
      <c r="R26" s="163">
        <f t="shared" si="3"/>
        <v>0</v>
      </c>
    </row>
    <row r="27" spans="1:20" s="340" customFormat="1" ht="12.75" thickTop="1" thickBot="1">
      <c r="A27" s="333" t="s">
        <v>49</v>
      </c>
      <c r="B27" s="334">
        <v>2111</v>
      </c>
      <c r="C27" s="335" t="s">
        <v>39</v>
      </c>
      <c r="D27" s="328"/>
      <c r="E27" s="336">
        <v>0</v>
      </c>
      <c r="F27" s="328">
        <v>0</v>
      </c>
      <c r="G27" s="328"/>
      <c r="H27" s="328"/>
      <c r="I27" s="328"/>
      <c r="J27" s="328"/>
      <c r="K27" s="337">
        <f>G27+H27+I27+J27</f>
        <v>0</v>
      </c>
      <c r="L27" s="328"/>
      <c r="M27" s="328"/>
      <c r="N27" s="328"/>
      <c r="O27" s="328"/>
      <c r="P27" s="338">
        <f>L27+M27+N27+O27</f>
        <v>0</v>
      </c>
      <c r="Q27" s="328">
        <v>0</v>
      </c>
      <c r="R27" s="336">
        <f>K27-P27</f>
        <v>0</v>
      </c>
      <c r="S27" s="339"/>
    </row>
    <row r="28" spans="1:20" s="340" customFormat="1" ht="12.75" thickTop="1" thickBot="1">
      <c r="A28" s="333" t="s">
        <v>50</v>
      </c>
      <c r="B28" s="334">
        <v>2112</v>
      </c>
      <c r="C28" s="335" t="s">
        <v>41</v>
      </c>
      <c r="D28" s="328">
        <v>0</v>
      </c>
      <c r="E28" s="336">
        <v>0</v>
      </c>
      <c r="F28" s="328">
        <v>0</v>
      </c>
      <c r="G28" s="328">
        <f>P28</f>
        <v>0</v>
      </c>
      <c r="H28" s="328"/>
      <c r="I28" s="328"/>
      <c r="J28" s="328"/>
      <c r="K28" s="328"/>
      <c r="L28" s="328"/>
      <c r="M28" s="328"/>
      <c r="N28" s="328"/>
      <c r="O28" s="328"/>
      <c r="P28" s="328"/>
      <c r="Q28" s="328">
        <v>0</v>
      </c>
      <c r="R28" s="336">
        <f>K28-L28</f>
        <v>0</v>
      </c>
    </row>
    <row r="29" spans="1:20" s="340" customFormat="1" ht="12.75" thickTop="1" thickBot="1">
      <c r="A29" s="341" t="s">
        <v>51</v>
      </c>
      <c r="B29" s="342">
        <v>2120</v>
      </c>
      <c r="C29" s="343" t="s">
        <v>42</v>
      </c>
      <c r="D29" s="338"/>
      <c r="E29" s="338"/>
      <c r="F29" s="338">
        <v>0</v>
      </c>
      <c r="G29" s="328"/>
      <c r="H29" s="328"/>
      <c r="I29" s="328"/>
      <c r="J29" s="328"/>
      <c r="K29" s="337">
        <f>G29+H29+I29+J29</f>
        <v>0</v>
      </c>
      <c r="L29" s="338"/>
      <c r="M29" s="338"/>
      <c r="N29" s="338"/>
      <c r="O29" s="338"/>
      <c r="P29" s="338">
        <f>L29+M29+N29+O29</f>
        <v>0</v>
      </c>
      <c r="Q29" s="338">
        <v>0</v>
      </c>
      <c r="R29" s="336">
        <f>K29-P29</f>
        <v>0</v>
      </c>
    </row>
    <row r="30" spans="1:20" s="138" customFormat="1" ht="11.25" customHeight="1" thickTop="1" thickBot="1">
      <c r="A30" s="171" t="s">
        <v>52</v>
      </c>
      <c r="B30" s="156">
        <v>2200</v>
      </c>
      <c r="C30" s="157" t="s">
        <v>45</v>
      </c>
      <c r="D30" s="172">
        <f>SUM(D31:D37)+D44</f>
        <v>0</v>
      </c>
      <c r="E30" s="172">
        <v>0</v>
      </c>
      <c r="F30" s="172">
        <f t="shared" ref="F30:R30" si="4">SUM(F31:F37)+F44</f>
        <v>0</v>
      </c>
      <c r="G30" s="172">
        <f t="shared" si="4"/>
        <v>0</v>
      </c>
      <c r="H30" s="172">
        <f t="shared" si="4"/>
        <v>0</v>
      </c>
      <c r="I30" s="172">
        <f t="shared" si="4"/>
        <v>0</v>
      </c>
      <c r="J30" s="172">
        <f t="shared" si="4"/>
        <v>0</v>
      </c>
      <c r="K30" s="172">
        <f t="shared" si="4"/>
        <v>0</v>
      </c>
      <c r="L30" s="172">
        <f t="shared" si="4"/>
        <v>0</v>
      </c>
      <c r="M30" s="172">
        <f t="shared" si="4"/>
        <v>0</v>
      </c>
      <c r="N30" s="172">
        <f t="shared" si="4"/>
        <v>0</v>
      </c>
      <c r="O30" s="172">
        <f t="shared" si="4"/>
        <v>0</v>
      </c>
      <c r="P30" s="172">
        <f t="shared" si="4"/>
        <v>0</v>
      </c>
      <c r="Q30" s="172">
        <f t="shared" si="4"/>
        <v>0</v>
      </c>
      <c r="R30" s="172">
        <f t="shared" si="4"/>
        <v>0</v>
      </c>
    </row>
    <row r="31" spans="1:20" s="138" customFormat="1" ht="12" customHeight="1" thickTop="1" thickBot="1">
      <c r="A31" s="160" t="s">
        <v>53</v>
      </c>
      <c r="B31" s="161">
        <v>2210</v>
      </c>
      <c r="C31" s="162" t="s">
        <v>47</v>
      </c>
      <c r="D31" s="344">
        <f>[1]МАТІВ!$E$41</f>
        <v>0</v>
      </c>
      <c r="E31" s="163">
        <v>0</v>
      </c>
      <c r="F31" s="164">
        <v>0</v>
      </c>
      <c r="G31" s="344">
        <f>[1]МАТІВ!$U$41</f>
        <v>0</v>
      </c>
      <c r="H31" s="344">
        <f>[1]МАТІВ!$AK$41</f>
        <v>0</v>
      </c>
      <c r="I31" s="344">
        <f>[1]МАТІВ!$BA$41</f>
        <v>0</v>
      </c>
      <c r="J31" s="344">
        <f>[1]МАТІВ!$BQ$41</f>
        <v>0</v>
      </c>
      <c r="K31" s="158">
        <f>G31+H31+I31+J31</f>
        <v>0</v>
      </c>
      <c r="L31" s="344">
        <f>G31</f>
        <v>0</v>
      </c>
      <c r="M31" s="344">
        <f>H31</f>
        <v>0</v>
      </c>
      <c r="N31" s="344">
        <f>I31</f>
        <v>0</v>
      </c>
      <c r="O31" s="344">
        <f>J31</f>
        <v>0</v>
      </c>
      <c r="P31" s="164">
        <f t="shared" ref="P31:P36" si="5">L31+M31+N31+O31</f>
        <v>0</v>
      </c>
      <c r="Q31" s="164">
        <v>0</v>
      </c>
      <c r="R31" s="169">
        <f t="shared" ref="R31:R36" si="6">K31-P31</f>
        <v>0</v>
      </c>
    </row>
    <row r="32" spans="1:20" s="138" customFormat="1" ht="12.75" thickTop="1" thickBot="1">
      <c r="A32" s="160" t="s">
        <v>54</v>
      </c>
      <c r="B32" s="161">
        <v>2220</v>
      </c>
      <c r="C32" s="161">
        <v>100</v>
      </c>
      <c r="D32" s="164"/>
      <c r="E32" s="164"/>
      <c r="F32" s="164">
        <v>0</v>
      </c>
      <c r="G32" s="164"/>
      <c r="H32" s="164"/>
      <c r="I32" s="164"/>
      <c r="J32" s="164"/>
      <c r="K32" s="158">
        <f>G32+H32+I32+J32</f>
        <v>0</v>
      </c>
      <c r="L32" s="164"/>
      <c r="M32" s="164"/>
      <c r="N32" s="164"/>
      <c r="O32" s="164"/>
      <c r="P32" s="164">
        <f t="shared" si="5"/>
        <v>0</v>
      </c>
      <c r="Q32" s="164">
        <v>0</v>
      </c>
      <c r="R32" s="169">
        <f t="shared" si="6"/>
        <v>0</v>
      </c>
    </row>
    <row r="33" spans="1:18" s="138" customFormat="1" ht="12.75" thickTop="1" thickBot="1">
      <c r="A33" s="160" t="s">
        <v>55</v>
      </c>
      <c r="B33" s="161">
        <v>2230</v>
      </c>
      <c r="C33" s="161">
        <v>110</v>
      </c>
      <c r="D33" s="164"/>
      <c r="E33" s="164"/>
      <c r="F33" s="164">
        <v>0</v>
      </c>
      <c r="G33" s="164"/>
      <c r="H33" s="164"/>
      <c r="I33" s="164"/>
      <c r="J33" s="164"/>
      <c r="K33" s="158">
        <f>G33+H33+I33+J33</f>
        <v>0</v>
      </c>
      <c r="L33" s="164"/>
      <c r="M33" s="164"/>
      <c r="N33" s="164"/>
      <c r="O33" s="164"/>
      <c r="P33" s="164">
        <f t="shared" si="5"/>
        <v>0</v>
      </c>
      <c r="Q33" s="164">
        <v>0</v>
      </c>
      <c r="R33" s="169">
        <f t="shared" si="6"/>
        <v>0</v>
      </c>
    </row>
    <row r="34" spans="1:18" s="226" customFormat="1" ht="12.75" thickTop="1" thickBot="1">
      <c r="A34" s="231" t="s">
        <v>56</v>
      </c>
      <c r="B34" s="232">
        <v>2240</v>
      </c>
      <c r="C34" s="232">
        <v>120</v>
      </c>
      <c r="D34" s="164"/>
      <c r="E34" s="163">
        <v>0</v>
      </c>
      <c r="F34" s="164">
        <v>0</v>
      </c>
      <c r="G34" s="164"/>
      <c r="H34" s="164"/>
      <c r="I34" s="164"/>
      <c r="J34" s="164"/>
      <c r="K34" s="158">
        <f>G34+H34+I34+J34</f>
        <v>0</v>
      </c>
      <c r="L34" s="164"/>
      <c r="M34" s="164"/>
      <c r="N34" s="164"/>
      <c r="O34" s="164"/>
      <c r="P34" s="164">
        <f t="shared" si="5"/>
        <v>0</v>
      </c>
      <c r="Q34" s="164">
        <v>0</v>
      </c>
      <c r="R34" s="169">
        <f t="shared" si="6"/>
        <v>0</v>
      </c>
    </row>
    <row r="35" spans="1:18" s="138" customFormat="1" ht="12.75" thickTop="1" thickBot="1">
      <c r="A35" s="160" t="s">
        <v>57</v>
      </c>
      <c r="B35" s="161">
        <v>2250</v>
      </c>
      <c r="C35" s="161">
        <v>130</v>
      </c>
      <c r="D35" s="164"/>
      <c r="E35" s="163">
        <v>0</v>
      </c>
      <c r="F35" s="164">
        <v>0</v>
      </c>
      <c r="G35" s="164"/>
      <c r="H35" s="164"/>
      <c r="I35" s="164"/>
      <c r="J35" s="164"/>
      <c r="K35" s="158">
        <f>G35+H35+I35+J35</f>
        <v>0</v>
      </c>
      <c r="L35" s="164"/>
      <c r="M35" s="164"/>
      <c r="N35" s="164"/>
      <c r="O35" s="164"/>
      <c r="P35" s="164">
        <f t="shared" si="5"/>
        <v>0</v>
      </c>
      <c r="Q35" s="164">
        <v>0</v>
      </c>
      <c r="R35" s="169">
        <f t="shared" si="6"/>
        <v>0</v>
      </c>
    </row>
    <row r="36" spans="1:18" s="138" customFormat="1" ht="12.75" thickTop="1" thickBot="1">
      <c r="A36" s="170" t="s">
        <v>58</v>
      </c>
      <c r="B36" s="161">
        <v>2260</v>
      </c>
      <c r="C36" s="161">
        <v>140</v>
      </c>
      <c r="D36" s="164"/>
      <c r="E36" s="163">
        <v>0</v>
      </c>
      <c r="F36" s="164">
        <v>0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>
        <f t="shared" si="5"/>
        <v>0</v>
      </c>
      <c r="Q36" s="164">
        <v>0</v>
      </c>
      <c r="R36" s="169">
        <f t="shared" si="6"/>
        <v>0</v>
      </c>
    </row>
    <row r="37" spans="1:18" s="138" customFormat="1" ht="12.75" thickTop="1" thickBot="1">
      <c r="A37" s="170" t="s">
        <v>59</v>
      </c>
      <c r="B37" s="156">
        <v>2270</v>
      </c>
      <c r="C37" s="156">
        <v>150</v>
      </c>
      <c r="D37" s="172">
        <f>SUM(D38:D43)</f>
        <v>0</v>
      </c>
      <c r="E37" s="224"/>
      <c r="F37" s="172">
        <f t="shared" ref="F37:R37" si="7">SUM(F38:F43)</f>
        <v>0</v>
      </c>
      <c r="G37" s="172">
        <f t="shared" si="7"/>
        <v>0</v>
      </c>
      <c r="H37" s="172">
        <f t="shared" si="7"/>
        <v>0</v>
      </c>
      <c r="I37" s="172">
        <f t="shared" si="7"/>
        <v>0</v>
      </c>
      <c r="J37" s="172">
        <f t="shared" si="7"/>
        <v>0</v>
      </c>
      <c r="K37" s="172">
        <f t="shared" si="7"/>
        <v>0</v>
      </c>
      <c r="L37" s="172">
        <f t="shared" si="7"/>
        <v>0</v>
      </c>
      <c r="M37" s="172">
        <f t="shared" si="7"/>
        <v>0</v>
      </c>
      <c r="N37" s="172">
        <f t="shared" si="7"/>
        <v>0</v>
      </c>
      <c r="O37" s="172">
        <f t="shared" si="7"/>
        <v>0</v>
      </c>
      <c r="P37" s="172">
        <f t="shared" si="7"/>
        <v>0</v>
      </c>
      <c r="Q37" s="172">
        <f t="shared" si="7"/>
        <v>0</v>
      </c>
      <c r="R37" s="172">
        <f t="shared" si="7"/>
        <v>0</v>
      </c>
    </row>
    <row r="38" spans="1:18" s="138" customFormat="1" ht="12.75" thickTop="1" thickBot="1">
      <c r="A38" s="165" t="s">
        <v>60</v>
      </c>
      <c r="B38" s="154">
        <v>2271</v>
      </c>
      <c r="C38" s="154">
        <v>160</v>
      </c>
      <c r="D38" s="167"/>
      <c r="E38" s="168">
        <v>0</v>
      </c>
      <c r="F38" s="167">
        <v>0</v>
      </c>
      <c r="G38" s="167"/>
      <c r="H38" s="167"/>
      <c r="I38" s="167"/>
      <c r="J38" s="167"/>
      <c r="K38" s="158">
        <f>G38+H38+I38+J38</f>
        <v>0</v>
      </c>
      <c r="L38" s="167"/>
      <c r="M38" s="167"/>
      <c r="N38" s="167"/>
      <c r="O38" s="167"/>
      <c r="P38" s="167">
        <f t="shared" ref="P38:P43" si="8">L38+M38+N38+O38</f>
        <v>0</v>
      </c>
      <c r="Q38" s="167">
        <v>0</v>
      </c>
      <c r="R38" s="169">
        <f t="shared" ref="R38:R43" si="9">K38-P38</f>
        <v>0</v>
      </c>
    </row>
    <row r="39" spans="1:18" s="138" customFormat="1" ht="12.75" thickTop="1" thickBot="1">
      <c r="A39" s="165" t="s">
        <v>61</v>
      </c>
      <c r="B39" s="154">
        <v>2272</v>
      </c>
      <c r="C39" s="154">
        <v>170</v>
      </c>
      <c r="D39" s="167"/>
      <c r="E39" s="168">
        <v>0</v>
      </c>
      <c r="F39" s="167">
        <v>0</v>
      </c>
      <c r="G39" s="167"/>
      <c r="H39" s="167"/>
      <c r="I39" s="167"/>
      <c r="J39" s="167"/>
      <c r="K39" s="158">
        <f>G39+H39+I39+J39</f>
        <v>0</v>
      </c>
      <c r="L39" s="167"/>
      <c r="M39" s="167"/>
      <c r="N39" s="167"/>
      <c r="O39" s="167"/>
      <c r="P39" s="167">
        <f t="shared" si="8"/>
        <v>0</v>
      </c>
      <c r="Q39" s="167">
        <v>0</v>
      </c>
      <c r="R39" s="169">
        <f t="shared" si="9"/>
        <v>0</v>
      </c>
    </row>
    <row r="40" spans="1:18" s="138" customFormat="1" ht="12.75" thickTop="1" thickBot="1">
      <c r="A40" s="165" t="s">
        <v>62</v>
      </c>
      <c r="B40" s="154">
        <v>2273</v>
      </c>
      <c r="C40" s="154">
        <v>180</v>
      </c>
      <c r="D40" s="167"/>
      <c r="E40" s="168">
        <v>0</v>
      </c>
      <c r="F40" s="167">
        <v>0</v>
      </c>
      <c r="G40" s="167"/>
      <c r="H40" s="167"/>
      <c r="I40" s="167"/>
      <c r="J40" s="167"/>
      <c r="K40" s="158">
        <f>G40+H40+I40+J40</f>
        <v>0</v>
      </c>
      <c r="L40" s="167"/>
      <c r="M40" s="167"/>
      <c r="N40" s="167"/>
      <c r="O40" s="167"/>
      <c r="P40" s="167">
        <f t="shared" si="8"/>
        <v>0</v>
      </c>
      <c r="Q40" s="167">
        <v>0</v>
      </c>
      <c r="R40" s="169">
        <f t="shared" si="9"/>
        <v>0</v>
      </c>
    </row>
    <row r="41" spans="1:18" s="138" customFormat="1" ht="12.75" thickTop="1" thickBot="1">
      <c r="A41" s="165" t="s">
        <v>170</v>
      </c>
      <c r="B41" s="154">
        <v>2274</v>
      </c>
      <c r="C41" s="154">
        <v>190</v>
      </c>
      <c r="D41" s="167"/>
      <c r="E41" s="168">
        <v>0</v>
      </c>
      <c r="F41" s="167">
        <v>0</v>
      </c>
      <c r="G41" s="167"/>
      <c r="H41" s="167"/>
      <c r="I41" s="167"/>
      <c r="J41" s="167"/>
      <c r="K41" s="158">
        <f>G41+H41+I41+J41</f>
        <v>0</v>
      </c>
      <c r="L41" s="167"/>
      <c r="M41" s="167"/>
      <c r="N41" s="167"/>
      <c r="O41" s="167"/>
      <c r="P41" s="167">
        <f t="shared" si="8"/>
        <v>0</v>
      </c>
      <c r="Q41" s="167">
        <v>0</v>
      </c>
      <c r="R41" s="169">
        <f t="shared" si="9"/>
        <v>0</v>
      </c>
    </row>
    <row r="42" spans="1:18" s="138" customFormat="1" ht="12.75" thickTop="1" thickBot="1">
      <c r="A42" s="165" t="s">
        <v>171</v>
      </c>
      <c r="B42" s="154">
        <v>2275</v>
      </c>
      <c r="C42" s="154">
        <v>200</v>
      </c>
      <c r="D42" s="167"/>
      <c r="E42" s="168">
        <v>0</v>
      </c>
      <c r="F42" s="167">
        <v>0</v>
      </c>
      <c r="G42" s="167"/>
      <c r="H42" s="167"/>
      <c r="I42" s="167"/>
      <c r="J42" s="167"/>
      <c r="K42" s="158">
        <f>G42+H42+I42+J42</f>
        <v>0</v>
      </c>
      <c r="L42" s="167"/>
      <c r="M42" s="167"/>
      <c r="N42" s="167"/>
      <c r="O42" s="167"/>
      <c r="P42" s="167">
        <f t="shared" si="8"/>
        <v>0</v>
      </c>
      <c r="Q42" s="167">
        <v>0</v>
      </c>
      <c r="R42" s="169">
        <f t="shared" si="9"/>
        <v>0</v>
      </c>
    </row>
    <row r="43" spans="1:18" s="138" customFormat="1" ht="12.75" thickTop="1" thickBot="1">
      <c r="A43" s="165" t="s">
        <v>63</v>
      </c>
      <c r="B43" s="154">
        <v>2276</v>
      </c>
      <c r="C43" s="154">
        <v>210</v>
      </c>
      <c r="D43" s="167">
        <v>0</v>
      </c>
      <c r="E43" s="168">
        <v>0</v>
      </c>
      <c r="F43" s="167">
        <v>0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>
        <f t="shared" si="8"/>
        <v>0</v>
      </c>
      <c r="Q43" s="167">
        <v>0</v>
      </c>
      <c r="R43" s="169">
        <f t="shared" si="9"/>
        <v>0</v>
      </c>
    </row>
    <row r="44" spans="1:18" s="138" customFormat="1" ht="13.5" customHeight="1" thickTop="1" thickBot="1">
      <c r="A44" s="170" t="s">
        <v>64</v>
      </c>
      <c r="B44" s="156">
        <v>2280</v>
      </c>
      <c r="C44" s="156">
        <v>220</v>
      </c>
      <c r="D44" s="172">
        <f t="shared" ref="D44:R44" si="10">SUM(D45:D46)</f>
        <v>0</v>
      </c>
      <c r="E44" s="172">
        <f t="shared" si="10"/>
        <v>0</v>
      </c>
      <c r="F44" s="172">
        <f t="shared" si="10"/>
        <v>0</v>
      </c>
      <c r="G44" s="172">
        <f t="shared" si="10"/>
        <v>0</v>
      </c>
      <c r="H44" s="172">
        <f t="shared" si="10"/>
        <v>0</v>
      </c>
      <c r="I44" s="172">
        <f t="shared" si="10"/>
        <v>0</v>
      </c>
      <c r="J44" s="172">
        <f t="shared" si="10"/>
        <v>0</v>
      </c>
      <c r="K44" s="172">
        <f t="shared" si="10"/>
        <v>0</v>
      </c>
      <c r="L44" s="172">
        <f t="shared" si="10"/>
        <v>0</v>
      </c>
      <c r="M44" s="172">
        <f t="shared" si="10"/>
        <v>0</v>
      </c>
      <c r="N44" s="172">
        <f t="shared" si="10"/>
        <v>0</v>
      </c>
      <c r="O44" s="172">
        <f t="shared" si="10"/>
        <v>0</v>
      </c>
      <c r="P44" s="172">
        <f t="shared" si="10"/>
        <v>0</v>
      </c>
      <c r="Q44" s="172">
        <f t="shared" si="10"/>
        <v>0</v>
      </c>
      <c r="R44" s="172">
        <f t="shared" si="10"/>
        <v>0</v>
      </c>
    </row>
    <row r="45" spans="1:18" s="138" customFormat="1" ht="12.75" customHeight="1" thickTop="1" thickBot="1">
      <c r="A45" s="173" t="s">
        <v>65</v>
      </c>
      <c r="B45" s="154">
        <v>2281</v>
      </c>
      <c r="C45" s="154">
        <v>230</v>
      </c>
      <c r="D45" s="167">
        <v>0</v>
      </c>
      <c r="E45" s="167">
        <v>0</v>
      </c>
      <c r="F45" s="167">
        <v>0</v>
      </c>
      <c r="G45" s="167">
        <v>0</v>
      </c>
      <c r="H45" s="167"/>
      <c r="I45" s="167"/>
      <c r="J45" s="167"/>
      <c r="K45" s="167"/>
      <c r="L45" s="167"/>
      <c r="M45" s="167"/>
      <c r="N45" s="167"/>
      <c r="O45" s="167"/>
      <c r="P45" s="167">
        <f>L45+M45+N45+O45</f>
        <v>0</v>
      </c>
      <c r="Q45" s="167">
        <v>0</v>
      </c>
      <c r="R45" s="169">
        <f>K45-P45</f>
        <v>0</v>
      </c>
    </row>
    <row r="46" spans="1:18" s="138" customFormat="1" ht="12.75" customHeight="1" thickTop="1" thickBot="1">
      <c r="A46" s="174" t="s">
        <v>66</v>
      </c>
      <c r="B46" s="154">
        <v>2282</v>
      </c>
      <c r="C46" s="154">
        <v>240</v>
      </c>
      <c r="D46" s="167"/>
      <c r="E46" s="167"/>
      <c r="F46" s="167">
        <v>0</v>
      </c>
      <c r="G46" s="167"/>
      <c r="H46" s="167"/>
      <c r="I46" s="167"/>
      <c r="J46" s="167"/>
      <c r="K46" s="158">
        <f>G46+H46+I46+J46</f>
        <v>0</v>
      </c>
      <c r="L46" s="167"/>
      <c r="M46" s="167"/>
      <c r="N46" s="167"/>
      <c r="O46" s="167"/>
      <c r="P46" s="167">
        <f>L46+M46+N46+O46</f>
        <v>0</v>
      </c>
      <c r="Q46" s="167">
        <v>0</v>
      </c>
      <c r="R46" s="169">
        <f>K46-P46</f>
        <v>0</v>
      </c>
    </row>
    <row r="47" spans="1:18" s="138" customFormat="1" ht="12.75" thickTop="1" thickBot="1">
      <c r="A47" s="159" t="s">
        <v>67</v>
      </c>
      <c r="B47" s="156">
        <v>2400</v>
      </c>
      <c r="C47" s="156">
        <v>250</v>
      </c>
      <c r="D47" s="172">
        <f t="shared" ref="D47:R47" si="11">SUM(D48:D49)</f>
        <v>0</v>
      </c>
      <c r="E47" s="172">
        <f t="shared" si="11"/>
        <v>0</v>
      </c>
      <c r="F47" s="172">
        <f t="shared" si="11"/>
        <v>0</v>
      </c>
      <c r="G47" s="172">
        <f t="shared" si="11"/>
        <v>0</v>
      </c>
      <c r="H47" s="172">
        <f t="shared" si="11"/>
        <v>0</v>
      </c>
      <c r="I47" s="172">
        <f t="shared" si="11"/>
        <v>0</v>
      </c>
      <c r="J47" s="172">
        <f t="shared" si="11"/>
        <v>0</v>
      </c>
      <c r="K47" s="172">
        <f t="shared" si="11"/>
        <v>0</v>
      </c>
      <c r="L47" s="172">
        <f t="shared" si="11"/>
        <v>0</v>
      </c>
      <c r="M47" s="172">
        <f t="shared" si="11"/>
        <v>0</v>
      </c>
      <c r="N47" s="172">
        <f t="shared" si="11"/>
        <v>0</v>
      </c>
      <c r="O47" s="172">
        <f t="shared" si="11"/>
        <v>0</v>
      </c>
      <c r="P47" s="172">
        <f t="shared" si="11"/>
        <v>0</v>
      </c>
      <c r="Q47" s="172">
        <f t="shared" si="11"/>
        <v>0</v>
      </c>
      <c r="R47" s="172">
        <f t="shared" si="11"/>
        <v>0</v>
      </c>
    </row>
    <row r="48" spans="1:18" s="138" customFormat="1" ht="12.75" thickTop="1" thickBot="1">
      <c r="A48" s="175" t="s">
        <v>68</v>
      </c>
      <c r="B48" s="161">
        <v>2410</v>
      </c>
      <c r="C48" s="161">
        <v>260</v>
      </c>
      <c r="D48" s="164">
        <v>0</v>
      </c>
      <c r="E48" s="163">
        <v>0</v>
      </c>
      <c r="F48" s="164">
        <v>0</v>
      </c>
      <c r="G48" s="164">
        <v>0</v>
      </c>
      <c r="H48" s="164"/>
      <c r="I48" s="164"/>
      <c r="J48" s="164"/>
      <c r="K48" s="164"/>
      <c r="L48" s="164"/>
      <c r="M48" s="164"/>
      <c r="N48" s="164"/>
      <c r="O48" s="164"/>
      <c r="P48" s="164">
        <v>0</v>
      </c>
      <c r="Q48" s="164">
        <v>0</v>
      </c>
      <c r="R48" s="169">
        <f>K48-P48</f>
        <v>0</v>
      </c>
    </row>
    <row r="49" spans="1:18" s="138" customFormat="1" ht="12.75" thickTop="1" thickBot="1">
      <c r="A49" s="175" t="s">
        <v>69</v>
      </c>
      <c r="B49" s="161">
        <v>2420</v>
      </c>
      <c r="C49" s="161">
        <v>270</v>
      </c>
      <c r="D49" s="164">
        <v>0</v>
      </c>
      <c r="E49" s="163">
        <v>0</v>
      </c>
      <c r="F49" s="164">
        <v>0</v>
      </c>
      <c r="G49" s="164">
        <v>0</v>
      </c>
      <c r="H49" s="164"/>
      <c r="I49" s="164"/>
      <c r="J49" s="164"/>
      <c r="K49" s="164"/>
      <c r="L49" s="164"/>
      <c r="M49" s="164"/>
      <c r="N49" s="164"/>
      <c r="O49" s="164"/>
      <c r="P49" s="164">
        <v>0</v>
      </c>
      <c r="Q49" s="164">
        <v>0</v>
      </c>
      <c r="R49" s="169">
        <f>K49-P49</f>
        <v>0</v>
      </c>
    </row>
    <row r="50" spans="1:18" s="138" customFormat="1" ht="12" customHeight="1" thickTop="1" thickBot="1">
      <c r="A50" s="176" t="s">
        <v>70</v>
      </c>
      <c r="B50" s="156">
        <v>2600</v>
      </c>
      <c r="C50" s="156">
        <v>280</v>
      </c>
      <c r="D50" s="172">
        <f t="shared" ref="D50:R50" si="12">SUM(D51:D53)</f>
        <v>0</v>
      </c>
      <c r="E50" s="172">
        <f t="shared" si="12"/>
        <v>0</v>
      </c>
      <c r="F50" s="172">
        <f t="shared" si="12"/>
        <v>0</v>
      </c>
      <c r="G50" s="172">
        <f t="shared" si="12"/>
        <v>0</v>
      </c>
      <c r="H50" s="172">
        <f t="shared" si="12"/>
        <v>0</v>
      </c>
      <c r="I50" s="172">
        <f t="shared" si="12"/>
        <v>0</v>
      </c>
      <c r="J50" s="172">
        <f t="shared" si="12"/>
        <v>0</v>
      </c>
      <c r="K50" s="172">
        <f t="shared" si="12"/>
        <v>0</v>
      </c>
      <c r="L50" s="172">
        <f t="shared" si="12"/>
        <v>0</v>
      </c>
      <c r="M50" s="172">
        <f t="shared" si="12"/>
        <v>0</v>
      </c>
      <c r="N50" s="172">
        <f t="shared" si="12"/>
        <v>0</v>
      </c>
      <c r="O50" s="172">
        <f t="shared" si="12"/>
        <v>0</v>
      </c>
      <c r="P50" s="172">
        <f t="shared" si="12"/>
        <v>0</v>
      </c>
      <c r="Q50" s="172">
        <f t="shared" si="12"/>
        <v>0</v>
      </c>
      <c r="R50" s="172">
        <f t="shared" si="12"/>
        <v>0</v>
      </c>
    </row>
    <row r="51" spans="1:18" s="138" customFormat="1" ht="12.75" thickTop="1" thickBot="1">
      <c r="A51" s="170" t="s">
        <v>71</v>
      </c>
      <c r="B51" s="161">
        <v>2610</v>
      </c>
      <c r="C51" s="161">
        <v>290</v>
      </c>
      <c r="D51" s="177">
        <v>0</v>
      </c>
      <c r="E51" s="178">
        <v>0</v>
      </c>
      <c r="F51" s="177">
        <v>0</v>
      </c>
      <c r="G51" s="177">
        <v>0</v>
      </c>
      <c r="H51" s="177"/>
      <c r="I51" s="177"/>
      <c r="J51" s="177"/>
      <c r="K51" s="177"/>
      <c r="L51" s="177"/>
      <c r="M51" s="177"/>
      <c r="N51" s="177"/>
      <c r="O51" s="177"/>
      <c r="P51" s="177">
        <v>0</v>
      </c>
      <c r="Q51" s="177">
        <v>0</v>
      </c>
      <c r="R51" s="169">
        <f>K51-P51</f>
        <v>0</v>
      </c>
    </row>
    <row r="52" spans="1:18" s="138" customFormat="1" ht="12.75" thickTop="1" thickBot="1">
      <c r="A52" s="170" t="s">
        <v>72</v>
      </c>
      <c r="B52" s="161">
        <v>2620</v>
      </c>
      <c r="C52" s="161">
        <v>300</v>
      </c>
      <c r="D52" s="177">
        <v>0</v>
      </c>
      <c r="E52" s="178">
        <v>0</v>
      </c>
      <c r="F52" s="177">
        <v>0</v>
      </c>
      <c r="G52" s="177">
        <v>0</v>
      </c>
      <c r="H52" s="177"/>
      <c r="I52" s="177"/>
      <c r="J52" s="177"/>
      <c r="K52" s="177"/>
      <c r="L52" s="177"/>
      <c r="M52" s="177"/>
      <c r="N52" s="177"/>
      <c r="O52" s="177"/>
      <c r="P52" s="177">
        <v>0</v>
      </c>
      <c r="Q52" s="177">
        <v>0</v>
      </c>
      <c r="R52" s="169">
        <f>K52-P52</f>
        <v>0</v>
      </c>
    </row>
    <row r="53" spans="1:18" s="138" customFormat="1" ht="12.75" thickTop="1" thickBot="1">
      <c r="A53" s="175" t="s">
        <v>73</v>
      </c>
      <c r="B53" s="161">
        <v>2630</v>
      </c>
      <c r="C53" s="161">
        <v>310</v>
      </c>
      <c r="D53" s="177">
        <v>0</v>
      </c>
      <c r="E53" s="178">
        <v>0</v>
      </c>
      <c r="F53" s="177">
        <v>0</v>
      </c>
      <c r="G53" s="177">
        <v>0</v>
      </c>
      <c r="H53" s="177"/>
      <c r="I53" s="177"/>
      <c r="J53" s="177"/>
      <c r="K53" s="177"/>
      <c r="L53" s="177"/>
      <c r="M53" s="177"/>
      <c r="N53" s="177"/>
      <c r="O53" s="177"/>
      <c r="P53" s="177">
        <v>0</v>
      </c>
      <c r="Q53" s="177">
        <v>0</v>
      </c>
      <c r="R53" s="169">
        <f>K53-P53</f>
        <v>0</v>
      </c>
    </row>
    <row r="54" spans="1:18" s="138" customFormat="1" ht="12.75" thickTop="1" thickBot="1">
      <c r="A54" s="171" t="s">
        <v>74</v>
      </c>
      <c r="B54" s="156">
        <v>2700</v>
      </c>
      <c r="C54" s="156">
        <v>320</v>
      </c>
      <c r="D54" s="179">
        <f t="shared" ref="D54:R54" si="13">SUM(D55:D57)</f>
        <v>0</v>
      </c>
      <c r="E54" s="179">
        <f t="shared" si="13"/>
        <v>0</v>
      </c>
      <c r="F54" s="179">
        <f t="shared" si="13"/>
        <v>0</v>
      </c>
      <c r="G54" s="179">
        <f t="shared" si="13"/>
        <v>0</v>
      </c>
      <c r="H54" s="179">
        <f t="shared" si="13"/>
        <v>0</v>
      </c>
      <c r="I54" s="179">
        <f t="shared" si="13"/>
        <v>0</v>
      </c>
      <c r="J54" s="179">
        <f t="shared" si="13"/>
        <v>0</v>
      </c>
      <c r="K54" s="179">
        <f t="shared" si="13"/>
        <v>0</v>
      </c>
      <c r="L54" s="179">
        <f t="shared" si="13"/>
        <v>0</v>
      </c>
      <c r="M54" s="179">
        <f t="shared" si="13"/>
        <v>0</v>
      </c>
      <c r="N54" s="179">
        <f t="shared" si="13"/>
        <v>0</v>
      </c>
      <c r="O54" s="179">
        <f t="shared" si="13"/>
        <v>0</v>
      </c>
      <c r="P54" s="179">
        <f t="shared" si="13"/>
        <v>0</v>
      </c>
      <c r="Q54" s="179">
        <f t="shared" si="13"/>
        <v>0</v>
      </c>
      <c r="R54" s="179">
        <f t="shared" si="13"/>
        <v>0</v>
      </c>
    </row>
    <row r="55" spans="1:18" s="138" customFormat="1" ht="12.75" customHeight="1" thickTop="1" thickBot="1">
      <c r="A55" s="170" t="s">
        <v>75</v>
      </c>
      <c r="B55" s="161">
        <v>2710</v>
      </c>
      <c r="C55" s="161">
        <v>330</v>
      </c>
      <c r="D55" s="177">
        <v>0</v>
      </c>
      <c r="E55" s="178">
        <v>0</v>
      </c>
      <c r="F55" s="177">
        <v>0</v>
      </c>
      <c r="G55" s="177">
        <v>0</v>
      </c>
      <c r="H55" s="177"/>
      <c r="I55" s="177"/>
      <c r="J55" s="177"/>
      <c r="K55" s="177"/>
      <c r="L55" s="177"/>
      <c r="M55" s="177"/>
      <c r="N55" s="177"/>
      <c r="O55" s="177"/>
      <c r="P55" s="177">
        <v>0</v>
      </c>
      <c r="Q55" s="177">
        <v>0</v>
      </c>
      <c r="R55" s="169">
        <f>K55-P55</f>
        <v>0</v>
      </c>
    </row>
    <row r="56" spans="1:18" s="138" customFormat="1" ht="12.75" thickTop="1" thickBot="1">
      <c r="A56" s="170" t="s">
        <v>76</v>
      </c>
      <c r="B56" s="161">
        <v>2720</v>
      </c>
      <c r="C56" s="161">
        <v>340</v>
      </c>
      <c r="D56" s="177">
        <v>0</v>
      </c>
      <c r="E56" s="178">
        <v>0</v>
      </c>
      <c r="F56" s="177">
        <v>0</v>
      </c>
      <c r="G56" s="177">
        <v>0</v>
      </c>
      <c r="H56" s="177"/>
      <c r="I56" s="177"/>
      <c r="J56" s="177"/>
      <c r="K56" s="177"/>
      <c r="L56" s="177"/>
      <c r="M56" s="177"/>
      <c r="N56" s="177"/>
      <c r="O56" s="177"/>
      <c r="P56" s="177">
        <v>0</v>
      </c>
      <c r="Q56" s="177">
        <v>0</v>
      </c>
      <c r="R56" s="169">
        <f>K56-P56</f>
        <v>0</v>
      </c>
    </row>
    <row r="57" spans="1:18" s="226" customFormat="1" ht="12.75" thickTop="1" thickBot="1">
      <c r="A57" s="233" t="s">
        <v>77</v>
      </c>
      <c r="B57" s="232">
        <v>2730</v>
      </c>
      <c r="C57" s="232">
        <v>350</v>
      </c>
      <c r="D57" s="177"/>
      <c r="E57" s="178">
        <v>0</v>
      </c>
      <c r="F57" s="177">
        <v>0</v>
      </c>
      <c r="G57" s="177"/>
      <c r="H57" s="177"/>
      <c r="I57" s="177"/>
      <c r="J57" s="177"/>
      <c r="K57" s="158">
        <f>G57+H57+I57+J57</f>
        <v>0</v>
      </c>
      <c r="L57" s="177"/>
      <c r="M57" s="177"/>
      <c r="N57" s="177"/>
      <c r="O57" s="177"/>
      <c r="P57" s="177"/>
      <c r="Q57" s="177">
        <v>0</v>
      </c>
      <c r="R57" s="169">
        <f>K57-P57</f>
        <v>0</v>
      </c>
    </row>
    <row r="58" spans="1:18" s="138" customFormat="1" ht="12.75" thickTop="1" thickBot="1">
      <c r="A58" s="171" t="s">
        <v>78</v>
      </c>
      <c r="B58" s="156">
        <v>2800</v>
      </c>
      <c r="C58" s="156">
        <v>360</v>
      </c>
      <c r="D58" s="180"/>
      <c r="E58" s="179">
        <v>0</v>
      </c>
      <c r="F58" s="180">
        <v>0</v>
      </c>
      <c r="G58" s="180"/>
      <c r="H58" s="180"/>
      <c r="I58" s="180"/>
      <c r="J58" s="180"/>
      <c r="K58" s="158">
        <f>G58+H58+I58+J58</f>
        <v>0</v>
      </c>
      <c r="L58" s="180"/>
      <c r="M58" s="180"/>
      <c r="N58" s="180"/>
      <c r="O58" s="180"/>
      <c r="P58" s="180">
        <f>L58+M58+N58+O58</f>
        <v>0</v>
      </c>
      <c r="Q58" s="180">
        <v>0</v>
      </c>
      <c r="R58" s="169">
        <f>K58-P58</f>
        <v>0</v>
      </c>
    </row>
    <row r="59" spans="1:18" s="138" customFormat="1" ht="12.75" thickTop="1" thickBot="1">
      <c r="A59" s="156" t="s">
        <v>79</v>
      </c>
      <c r="B59" s="156">
        <v>3000</v>
      </c>
      <c r="C59" s="156">
        <v>370</v>
      </c>
      <c r="D59" s="179">
        <f t="shared" ref="D59:R59" si="14">D60+D74</f>
        <v>0</v>
      </c>
      <c r="E59" s="179">
        <f t="shared" si="14"/>
        <v>0</v>
      </c>
      <c r="F59" s="179">
        <f t="shared" si="14"/>
        <v>0</v>
      </c>
      <c r="G59" s="179">
        <f t="shared" si="14"/>
        <v>0</v>
      </c>
      <c r="H59" s="179">
        <f t="shared" si="14"/>
        <v>0</v>
      </c>
      <c r="I59" s="179">
        <f t="shared" si="14"/>
        <v>0</v>
      </c>
      <c r="J59" s="179">
        <f t="shared" si="14"/>
        <v>0</v>
      </c>
      <c r="K59" s="179">
        <f t="shared" si="14"/>
        <v>0</v>
      </c>
      <c r="L59" s="179">
        <f t="shared" si="14"/>
        <v>0</v>
      </c>
      <c r="M59" s="179">
        <f t="shared" si="14"/>
        <v>0</v>
      </c>
      <c r="N59" s="179">
        <f t="shared" si="14"/>
        <v>0</v>
      </c>
      <c r="O59" s="179">
        <f t="shared" si="14"/>
        <v>0</v>
      </c>
      <c r="P59" s="179">
        <f t="shared" si="14"/>
        <v>0</v>
      </c>
      <c r="Q59" s="179">
        <f t="shared" si="14"/>
        <v>0</v>
      </c>
      <c r="R59" s="179">
        <f t="shared" si="14"/>
        <v>0</v>
      </c>
    </row>
    <row r="60" spans="1:18" s="138" customFormat="1" ht="12.75" thickTop="1" thickBot="1">
      <c r="A60" s="159" t="s">
        <v>80</v>
      </c>
      <c r="B60" s="156">
        <v>3100</v>
      </c>
      <c r="C60" s="156">
        <v>380</v>
      </c>
      <c r="D60" s="179">
        <f t="shared" ref="D60:R60" si="15">D61+D62+D65+D68+D72+D73</f>
        <v>0</v>
      </c>
      <c r="E60" s="179">
        <f t="shared" si="15"/>
        <v>0</v>
      </c>
      <c r="F60" s="179">
        <f t="shared" si="15"/>
        <v>0</v>
      </c>
      <c r="G60" s="179">
        <f t="shared" si="15"/>
        <v>0</v>
      </c>
      <c r="H60" s="179">
        <f t="shared" si="15"/>
        <v>0</v>
      </c>
      <c r="I60" s="179">
        <f t="shared" si="15"/>
        <v>0</v>
      </c>
      <c r="J60" s="179">
        <f t="shared" si="15"/>
        <v>0</v>
      </c>
      <c r="K60" s="179">
        <f t="shared" si="15"/>
        <v>0</v>
      </c>
      <c r="L60" s="179">
        <f t="shared" si="15"/>
        <v>0</v>
      </c>
      <c r="M60" s="179">
        <f t="shared" si="15"/>
        <v>0</v>
      </c>
      <c r="N60" s="179">
        <f t="shared" si="15"/>
        <v>0</v>
      </c>
      <c r="O60" s="179">
        <f t="shared" si="15"/>
        <v>0</v>
      </c>
      <c r="P60" s="179">
        <f t="shared" si="15"/>
        <v>0</v>
      </c>
      <c r="Q60" s="179">
        <f t="shared" si="15"/>
        <v>0</v>
      </c>
      <c r="R60" s="179">
        <f t="shared" si="15"/>
        <v>0</v>
      </c>
    </row>
    <row r="61" spans="1:18" s="138" customFormat="1" ht="12.75" thickTop="1" thickBot="1">
      <c r="A61" s="170" t="s">
        <v>81</v>
      </c>
      <c r="B61" s="161">
        <v>3110</v>
      </c>
      <c r="C61" s="161">
        <v>390</v>
      </c>
      <c r="D61" s="345">
        <f>[1]МАТІВ!$E$186</f>
        <v>0</v>
      </c>
      <c r="E61" s="178">
        <v>0</v>
      </c>
      <c r="F61" s="177">
        <v>0</v>
      </c>
      <c r="G61" s="345">
        <f>[1]МАТІВ!$U$186</f>
        <v>0</v>
      </c>
      <c r="H61" s="345">
        <f>[1]МАТІВ!$AK$186</f>
        <v>0</v>
      </c>
      <c r="I61" s="345">
        <f>[1]МАТІВ!$BA$186</f>
        <v>0</v>
      </c>
      <c r="J61" s="345">
        <f>[1]МАТІВ!$BQ$186</f>
        <v>0</v>
      </c>
      <c r="K61" s="177"/>
      <c r="L61" s="345">
        <f>G61</f>
        <v>0</v>
      </c>
      <c r="M61" s="345">
        <f>H61</f>
        <v>0</v>
      </c>
      <c r="N61" s="345">
        <f>I61</f>
        <v>0</v>
      </c>
      <c r="O61" s="345">
        <f>J61</f>
        <v>0</v>
      </c>
      <c r="P61" s="177">
        <v>0</v>
      </c>
      <c r="Q61" s="177">
        <v>0</v>
      </c>
      <c r="R61" s="169">
        <f t="shared" ref="R61:R73" si="16">K61-P61</f>
        <v>0</v>
      </c>
    </row>
    <row r="62" spans="1:18" s="138" customFormat="1" ht="12.75" thickTop="1" thickBot="1">
      <c r="A62" s="175" t="s">
        <v>82</v>
      </c>
      <c r="B62" s="161">
        <v>3120</v>
      </c>
      <c r="C62" s="161">
        <v>400</v>
      </c>
      <c r="D62" s="181">
        <f>SUM(D63:D64)</f>
        <v>0</v>
      </c>
      <c r="E62" s="181">
        <f>SUM(E63:E64)</f>
        <v>0</v>
      </c>
      <c r="F62" s="181">
        <f>SUM(F63:F64)</f>
        <v>0</v>
      </c>
      <c r="G62" s="181">
        <f>SUM(G63:G64)</f>
        <v>0</v>
      </c>
      <c r="H62" s="181"/>
      <c r="I62" s="181"/>
      <c r="J62" s="181"/>
      <c r="K62" s="181"/>
      <c r="L62" s="181"/>
      <c r="M62" s="181"/>
      <c r="N62" s="181"/>
      <c r="O62" s="181"/>
      <c r="P62" s="181">
        <f>SUM(P63:P64)</f>
        <v>0</v>
      </c>
      <c r="Q62" s="181">
        <f>SUM(Q63:Q64)</f>
        <v>0</v>
      </c>
      <c r="R62" s="169">
        <f t="shared" si="16"/>
        <v>0</v>
      </c>
    </row>
    <row r="63" spans="1:18" s="138" customFormat="1" ht="12.75" thickTop="1" thickBot="1">
      <c r="A63" s="165" t="s">
        <v>83</v>
      </c>
      <c r="B63" s="154">
        <v>3121</v>
      </c>
      <c r="C63" s="154">
        <v>410</v>
      </c>
      <c r="D63" s="182">
        <v>0</v>
      </c>
      <c r="E63" s="183">
        <v>0</v>
      </c>
      <c r="F63" s="182">
        <v>0</v>
      </c>
      <c r="G63" s="182">
        <v>0</v>
      </c>
      <c r="H63" s="182"/>
      <c r="I63" s="182"/>
      <c r="J63" s="182"/>
      <c r="K63" s="182"/>
      <c r="L63" s="182"/>
      <c r="M63" s="182"/>
      <c r="N63" s="182"/>
      <c r="O63" s="182"/>
      <c r="P63" s="182">
        <v>0</v>
      </c>
      <c r="Q63" s="182">
        <v>0</v>
      </c>
      <c r="R63" s="169">
        <f t="shared" si="16"/>
        <v>0</v>
      </c>
    </row>
    <row r="64" spans="1:18" s="138" customFormat="1" ht="12.75" thickTop="1" thickBot="1">
      <c r="A64" s="165" t="s">
        <v>84</v>
      </c>
      <c r="B64" s="154">
        <v>3122</v>
      </c>
      <c r="C64" s="154">
        <v>420</v>
      </c>
      <c r="D64" s="182">
        <v>0</v>
      </c>
      <c r="E64" s="183">
        <v>0</v>
      </c>
      <c r="F64" s="182">
        <v>0</v>
      </c>
      <c r="G64" s="182">
        <v>0</v>
      </c>
      <c r="H64" s="182"/>
      <c r="I64" s="182"/>
      <c r="J64" s="182"/>
      <c r="K64" s="182"/>
      <c r="L64" s="182"/>
      <c r="M64" s="182"/>
      <c r="N64" s="182"/>
      <c r="O64" s="182"/>
      <c r="P64" s="182">
        <v>0</v>
      </c>
      <c r="Q64" s="182">
        <v>0</v>
      </c>
      <c r="R64" s="169">
        <f t="shared" si="16"/>
        <v>0</v>
      </c>
    </row>
    <row r="65" spans="1:18" s="138" customFormat="1" ht="12.75" thickTop="1" thickBot="1">
      <c r="A65" s="160" t="s">
        <v>85</v>
      </c>
      <c r="B65" s="161">
        <v>3130</v>
      </c>
      <c r="C65" s="161">
        <v>430</v>
      </c>
      <c r="D65" s="178">
        <f>SUM(D66:D67)</f>
        <v>0</v>
      </c>
      <c r="E65" s="178">
        <f>SUM(E66:E67)</f>
        <v>0</v>
      </c>
      <c r="F65" s="178">
        <f>SUM(F66:F67)</f>
        <v>0</v>
      </c>
      <c r="G65" s="178">
        <f>SUM(G66:G67)</f>
        <v>0</v>
      </c>
      <c r="H65" s="178"/>
      <c r="I65" s="178"/>
      <c r="J65" s="178"/>
      <c r="K65" s="178"/>
      <c r="L65" s="178"/>
      <c r="M65" s="178"/>
      <c r="N65" s="178"/>
      <c r="O65" s="178"/>
      <c r="P65" s="178">
        <f>SUM(P66:P67)</f>
        <v>0</v>
      </c>
      <c r="Q65" s="178">
        <f>SUM(Q66:Q67)</f>
        <v>0</v>
      </c>
      <c r="R65" s="169">
        <f t="shared" si="16"/>
        <v>0</v>
      </c>
    </row>
    <row r="66" spans="1:18" s="138" customFormat="1" ht="12.75" thickTop="1" thickBot="1">
      <c r="A66" s="165" t="s">
        <v>86</v>
      </c>
      <c r="B66" s="154">
        <v>3131</v>
      </c>
      <c r="C66" s="154">
        <v>440</v>
      </c>
      <c r="D66" s="182">
        <v>0</v>
      </c>
      <c r="E66" s="183">
        <v>0</v>
      </c>
      <c r="F66" s="182">
        <v>0</v>
      </c>
      <c r="G66" s="182">
        <v>0</v>
      </c>
      <c r="H66" s="182"/>
      <c r="I66" s="182"/>
      <c r="J66" s="182"/>
      <c r="K66" s="182"/>
      <c r="L66" s="182"/>
      <c r="M66" s="182"/>
      <c r="N66" s="182"/>
      <c r="O66" s="182"/>
      <c r="P66" s="182">
        <v>0</v>
      </c>
      <c r="Q66" s="182">
        <v>0</v>
      </c>
      <c r="R66" s="169">
        <f t="shared" si="16"/>
        <v>0</v>
      </c>
    </row>
    <row r="67" spans="1:18" s="138" customFormat="1" ht="12.75" thickTop="1" thickBot="1">
      <c r="A67" s="165" t="s">
        <v>87</v>
      </c>
      <c r="B67" s="154">
        <v>3132</v>
      </c>
      <c r="C67" s="154">
        <v>450</v>
      </c>
      <c r="D67" s="182">
        <v>0</v>
      </c>
      <c r="E67" s="183">
        <v>0</v>
      </c>
      <c r="F67" s="182">
        <v>0</v>
      </c>
      <c r="G67" s="182">
        <v>0</v>
      </c>
      <c r="H67" s="182"/>
      <c r="I67" s="182"/>
      <c r="J67" s="182"/>
      <c r="K67" s="182"/>
      <c r="L67" s="182"/>
      <c r="M67" s="182"/>
      <c r="N67" s="182"/>
      <c r="O67" s="182"/>
      <c r="P67" s="182">
        <v>0</v>
      </c>
      <c r="Q67" s="182">
        <v>0</v>
      </c>
      <c r="R67" s="169">
        <f t="shared" si="16"/>
        <v>0</v>
      </c>
    </row>
    <row r="68" spans="1:18" s="138" customFormat="1" ht="12.75" thickTop="1" thickBot="1">
      <c r="A68" s="160" t="s">
        <v>88</v>
      </c>
      <c r="B68" s="161">
        <v>3140</v>
      </c>
      <c r="C68" s="161">
        <v>460</v>
      </c>
      <c r="D68" s="178">
        <f>SUM(D69:D71)</f>
        <v>0</v>
      </c>
      <c r="E68" s="178">
        <f>SUM(E69:E71)</f>
        <v>0</v>
      </c>
      <c r="F68" s="178">
        <f>SUM(F69:F71)</f>
        <v>0</v>
      </c>
      <c r="G68" s="178">
        <f>SUM(G69:G71)</f>
        <v>0</v>
      </c>
      <c r="H68" s="178"/>
      <c r="I68" s="178"/>
      <c r="J68" s="178"/>
      <c r="K68" s="178"/>
      <c r="L68" s="178"/>
      <c r="M68" s="178"/>
      <c r="N68" s="178"/>
      <c r="O68" s="178"/>
      <c r="P68" s="178">
        <f>SUM(P69:P71)</f>
        <v>0</v>
      </c>
      <c r="Q68" s="178">
        <f>SUM(Q69:Q71)</f>
        <v>0</v>
      </c>
      <c r="R68" s="169">
        <f t="shared" si="16"/>
        <v>0</v>
      </c>
    </row>
    <row r="69" spans="1:18" s="138" customFormat="1" ht="13.5" thickTop="1" thickBot="1">
      <c r="A69" s="184" t="s">
        <v>113</v>
      </c>
      <c r="B69" s="154">
        <v>3141</v>
      </c>
      <c r="C69" s="154">
        <v>470</v>
      </c>
      <c r="D69" s="182">
        <v>0</v>
      </c>
      <c r="E69" s="183">
        <v>0</v>
      </c>
      <c r="F69" s="182">
        <v>0</v>
      </c>
      <c r="G69" s="182">
        <v>0</v>
      </c>
      <c r="H69" s="182"/>
      <c r="I69" s="182"/>
      <c r="J69" s="182"/>
      <c r="K69" s="182"/>
      <c r="L69" s="182"/>
      <c r="M69" s="182"/>
      <c r="N69" s="182"/>
      <c r="O69" s="182"/>
      <c r="P69" s="182">
        <v>0</v>
      </c>
      <c r="Q69" s="182">
        <v>0</v>
      </c>
      <c r="R69" s="169">
        <f t="shared" si="16"/>
        <v>0</v>
      </c>
    </row>
    <row r="70" spans="1:18" s="138" customFormat="1" ht="13.5" thickTop="1" thickBot="1">
      <c r="A70" s="184" t="s">
        <v>114</v>
      </c>
      <c r="B70" s="154">
        <v>3142</v>
      </c>
      <c r="C70" s="154">
        <v>480</v>
      </c>
      <c r="D70" s="182">
        <v>0</v>
      </c>
      <c r="E70" s="183">
        <v>0</v>
      </c>
      <c r="F70" s="182">
        <v>0</v>
      </c>
      <c r="G70" s="182">
        <v>0</v>
      </c>
      <c r="H70" s="182"/>
      <c r="I70" s="182"/>
      <c r="J70" s="182"/>
      <c r="K70" s="182"/>
      <c r="L70" s="182"/>
      <c r="M70" s="182"/>
      <c r="N70" s="182"/>
      <c r="O70" s="182"/>
      <c r="P70" s="182">
        <v>0</v>
      </c>
      <c r="Q70" s="182">
        <v>0</v>
      </c>
      <c r="R70" s="169">
        <f t="shared" si="16"/>
        <v>0</v>
      </c>
    </row>
    <row r="71" spans="1:18" s="138" customFormat="1" ht="13.5" thickTop="1" thickBot="1">
      <c r="A71" s="184" t="s">
        <v>115</v>
      </c>
      <c r="B71" s="154">
        <v>3143</v>
      </c>
      <c r="C71" s="154">
        <v>490</v>
      </c>
      <c r="D71" s="182">
        <v>0</v>
      </c>
      <c r="E71" s="183">
        <v>0</v>
      </c>
      <c r="F71" s="182">
        <v>0</v>
      </c>
      <c r="G71" s="182">
        <v>0</v>
      </c>
      <c r="H71" s="182"/>
      <c r="I71" s="182"/>
      <c r="J71" s="182"/>
      <c r="K71" s="182"/>
      <c r="L71" s="182"/>
      <c r="M71" s="182"/>
      <c r="N71" s="182"/>
      <c r="O71" s="182"/>
      <c r="P71" s="182">
        <v>0</v>
      </c>
      <c r="Q71" s="182">
        <v>0</v>
      </c>
      <c r="R71" s="169">
        <f t="shared" si="16"/>
        <v>0</v>
      </c>
    </row>
    <row r="72" spans="1:18" s="138" customFormat="1" ht="12.75" thickTop="1" thickBot="1">
      <c r="A72" s="160" t="s">
        <v>89</v>
      </c>
      <c r="B72" s="161">
        <v>3150</v>
      </c>
      <c r="C72" s="161">
        <v>500</v>
      </c>
      <c r="D72" s="177">
        <v>0</v>
      </c>
      <c r="E72" s="178">
        <v>0</v>
      </c>
      <c r="F72" s="177">
        <v>0</v>
      </c>
      <c r="G72" s="177">
        <v>0</v>
      </c>
      <c r="H72" s="177"/>
      <c r="I72" s="177"/>
      <c r="J72" s="177"/>
      <c r="K72" s="177"/>
      <c r="L72" s="177"/>
      <c r="M72" s="177"/>
      <c r="N72" s="177"/>
      <c r="O72" s="177"/>
      <c r="P72" s="177">
        <v>0</v>
      </c>
      <c r="Q72" s="177">
        <v>0</v>
      </c>
      <c r="R72" s="169">
        <f t="shared" si="16"/>
        <v>0</v>
      </c>
    </row>
    <row r="73" spans="1:18" s="138" customFormat="1" ht="12.75" thickTop="1" thickBot="1">
      <c r="A73" s="160" t="s">
        <v>90</v>
      </c>
      <c r="B73" s="161">
        <v>3160</v>
      </c>
      <c r="C73" s="161">
        <v>510</v>
      </c>
      <c r="D73" s="177">
        <v>0</v>
      </c>
      <c r="E73" s="178">
        <v>0</v>
      </c>
      <c r="F73" s="177">
        <v>0</v>
      </c>
      <c r="G73" s="177">
        <v>0</v>
      </c>
      <c r="H73" s="177"/>
      <c r="I73" s="177"/>
      <c r="J73" s="177"/>
      <c r="K73" s="177"/>
      <c r="L73" s="177"/>
      <c r="M73" s="177"/>
      <c r="N73" s="177"/>
      <c r="O73" s="177"/>
      <c r="P73" s="177">
        <v>0</v>
      </c>
      <c r="Q73" s="177">
        <v>0</v>
      </c>
      <c r="R73" s="169">
        <f t="shared" si="16"/>
        <v>0</v>
      </c>
    </row>
    <row r="74" spans="1:18" s="138" customFormat="1" ht="12.75" thickTop="1" thickBot="1">
      <c r="A74" s="159" t="s">
        <v>91</v>
      </c>
      <c r="B74" s="156">
        <v>3200</v>
      </c>
      <c r="C74" s="156">
        <v>520</v>
      </c>
      <c r="D74" s="179">
        <f t="shared" ref="D74:R74" si="17">SUM(D75:D78)</f>
        <v>0</v>
      </c>
      <c r="E74" s="179">
        <f t="shared" si="17"/>
        <v>0</v>
      </c>
      <c r="F74" s="179">
        <f t="shared" si="17"/>
        <v>0</v>
      </c>
      <c r="G74" s="179">
        <f t="shared" si="17"/>
        <v>0</v>
      </c>
      <c r="H74" s="179">
        <f t="shared" si="17"/>
        <v>0</v>
      </c>
      <c r="I74" s="179">
        <f t="shared" si="17"/>
        <v>0</v>
      </c>
      <c r="J74" s="179">
        <f t="shared" si="17"/>
        <v>0</v>
      </c>
      <c r="K74" s="179">
        <f t="shared" si="17"/>
        <v>0</v>
      </c>
      <c r="L74" s="179">
        <f t="shared" si="17"/>
        <v>0</v>
      </c>
      <c r="M74" s="179">
        <f t="shared" si="17"/>
        <v>0</v>
      </c>
      <c r="N74" s="179">
        <f t="shared" si="17"/>
        <v>0</v>
      </c>
      <c r="O74" s="179">
        <f t="shared" si="17"/>
        <v>0</v>
      </c>
      <c r="P74" s="179">
        <f t="shared" si="17"/>
        <v>0</v>
      </c>
      <c r="Q74" s="179">
        <f t="shared" si="17"/>
        <v>0</v>
      </c>
      <c r="R74" s="179">
        <f t="shared" si="17"/>
        <v>0</v>
      </c>
    </row>
    <row r="75" spans="1:18" s="138" customFormat="1" ht="12.75" thickTop="1" thickBot="1">
      <c r="A75" s="170" t="s">
        <v>92</v>
      </c>
      <c r="B75" s="161">
        <v>3210</v>
      </c>
      <c r="C75" s="161">
        <v>530</v>
      </c>
      <c r="D75" s="185">
        <v>0</v>
      </c>
      <c r="E75" s="186">
        <v>0</v>
      </c>
      <c r="F75" s="185">
        <v>0</v>
      </c>
      <c r="G75" s="185">
        <v>0</v>
      </c>
      <c r="H75" s="185"/>
      <c r="I75" s="185"/>
      <c r="J75" s="185"/>
      <c r="K75" s="185"/>
      <c r="L75" s="185"/>
      <c r="M75" s="185"/>
      <c r="N75" s="185"/>
      <c r="O75" s="185"/>
      <c r="P75" s="185">
        <v>0</v>
      </c>
      <c r="Q75" s="185">
        <v>0</v>
      </c>
      <c r="R75" s="169">
        <f t="shared" ref="R75:R83" si="18">K75-P75</f>
        <v>0</v>
      </c>
    </row>
    <row r="76" spans="1:18" s="138" customFormat="1" ht="12.75" thickTop="1" thickBot="1">
      <c r="A76" s="170" t="s">
        <v>93</v>
      </c>
      <c r="B76" s="161">
        <v>3220</v>
      </c>
      <c r="C76" s="161">
        <v>540</v>
      </c>
      <c r="D76" s="185">
        <v>0</v>
      </c>
      <c r="E76" s="186">
        <v>0</v>
      </c>
      <c r="F76" s="185">
        <v>0</v>
      </c>
      <c r="G76" s="185">
        <v>0</v>
      </c>
      <c r="H76" s="185"/>
      <c r="I76" s="185"/>
      <c r="J76" s="185"/>
      <c r="K76" s="185"/>
      <c r="L76" s="185"/>
      <c r="M76" s="185"/>
      <c r="N76" s="185"/>
      <c r="O76" s="185"/>
      <c r="P76" s="185">
        <v>0</v>
      </c>
      <c r="Q76" s="185">
        <v>0</v>
      </c>
      <c r="R76" s="169">
        <f t="shared" si="18"/>
        <v>0</v>
      </c>
    </row>
    <row r="77" spans="1:18" s="138" customFormat="1" ht="12.75" thickTop="1" thickBot="1">
      <c r="A77" s="160" t="s">
        <v>94</v>
      </c>
      <c r="B77" s="161">
        <v>3230</v>
      </c>
      <c r="C77" s="161">
        <v>550</v>
      </c>
      <c r="D77" s="185">
        <v>0</v>
      </c>
      <c r="E77" s="186">
        <v>0</v>
      </c>
      <c r="F77" s="185">
        <v>0</v>
      </c>
      <c r="G77" s="185">
        <v>0</v>
      </c>
      <c r="H77" s="185"/>
      <c r="I77" s="185"/>
      <c r="J77" s="185"/>
      <c r="K77" s="185"/>
      <c r="L77" s="185"/>
      <c r="M77" s="185"/>
      <c r="N77" s="185"/>
      <c r="O77" s="185"/>
      <c r="P77" s="185">
        <v>0</v>
      </c>
      <c r="Q77" s="185">
        <v>0</v>
      </c>
      <c r="R77" s="169">
        <f t="shared" si="18"/>
        <v>0</v>
      </c>
    </row>
    <row r="78" spans="1:18" s="138" customFormat="1" ht="12.75" thickTop="1" thickBot="1">
      <c r="A78" s="170" t="s">
        <v>95</v>
      </c>
      <c r="B78" s="161">
        <v>3240</v>
      </c>
      <c r="C78" s="161">
        <v>560</v>
      </c>
      <c r="D78" s="177">
        <v>0</v>
      </c>
      <c r="E78" s="178">
        <v>0</v>
      </c>
      <c r="F78" s="177">
        <v>0</v>
      </c>
      <c r="G78" s="177">
        <v>0</v>
      </c>
      <c r="H78" s="177"/>
      <c r="I78" s="177"/>
      <c r="J78" s="177"/>
      <c r="K78" s="177"/>
      <c r="L78" s="177"/>
      <c r="M78" s="177"/>
      <c r="N78" s="177"/>
      <c r="O78" s="177"/>
      <c r="P78" s="177">
        <v>0</v>
      </c>
      <c r="Q78" s="177">
        <v>0</v>
      </c>
      <c r="R78" s="169">
        <f t="shared" si="18"/>
        <v>0</v>
      </c>
    </row>
    <row r="79" spans="1:18" s="138" customFormat="1" ht="12.75" thickTop="1" thickBot="1">
      <c r="A79" s="156" t="s">
        <v>97</v>
      </c>
      <c r="B79" s="156">
        <v>4100</v>
      </c>
      <c r="C79" s="156">
        <v>570</v>
      </c>
      <c r="D79" s="186">
        <f t="shared" ref="D79:Q79" si="19">SUM(D80)</f>
        <v>0</v>
      </c>
      <c r="E79" s="186">
        <f t="shared" si="19"/>
        <v>0</v>
      </c>
      <c r="F79" s="186">
        <f t="shared" si="19"/>
        <v>0</v>
      </c>
      <c r="G79" s="186">
        <f t="shared" si="19"/>
        <v>0</v>
      </c>
      <c r="H79" s="186">
        <f t="shared" si="19"/>
        <v>0</v>
      </c>
      <c r="I79" s="186">
        <f t="shared" si="19"/>
        <v>0</v>
      </c>
      <c r="J79" s="186">
        <f t="shared" si="19"/>
        <v>0</v>
      </c>
      <c r="K79" s="186">
        <f t="shared" si="19"/>
        <v>0</v>
      </c>
      <c r="L79" s="186">
        <f t="shared" si="19"/>
        <v>0</v>
      </c>
      <c r="M79" s="186">
        <f t="shared" si="19"/>
        <v>0</v>
      </c>
      <c r="N79" s="186">
        <f t="shared" si="19"/>
        <v>0</v>
      </c>
      <c r="O79" s="186">
        <f t="shared" si="19"/>
        <v>0</v>
      </c>
      <c r="P79" s="186">
        <f t="shared" si="19"/>
        <v>0</v>
      </c>
      <c r="Q79" s="186">
        <f t="shared" si="19"/>
        <v>0</v>
      </c>
      <c r="R79" s="169">
        <f t="shared" si="18"/>
        <v>0</v>
      </c>
    </row>
    <row r="80" spans="1:18" s="138" customFormat="1" ht="12.75" thickTop="1" thickBot="1">
      <c r="A80" s="160" t="s">
        <v>98</v>
      </c>
      <c r="B80" s="161">
        <v>4110</v>
      </c>
      <c r="C80" s="161">
        <v>580</v>
      </c>
      <c r="D80" s="178">
        <f>SUM(D81:D83)</f>
        <v>0</v>
      </c>
      <c r="E80" s="178">
        <f>SUM(E81:E83)</f>
        <v>0</v>
      </c>
      <c r="F80" s="178">
        <f>SUM(F81:F83)</f>
        <v>0</v>
      </c>
      <c r="G80" s="178">
        <f>SUM(G81:G83)</f>
        <v>0</v>
      </c>
      <c r="H80" s="178"/>
      <c r="I80" s="178"/>
      <c r="J80" s="178"/>
      <c r="K80" s="178"/>
      <c r="L80" s="178"/>
      <c r="M80" s="178"/>
      <c r="N80" s="178"/>
      <c r="O80" s="178"/>
      <c r="P80" s="178">
        <f>SUM(P81:P83)</f>
        <v>0</v>
      </c>
      <c r="Q80" s="178">
        <f>SUM(Q81:Q83)</f>
        <v>0</v>
      </c>
      <c r="R80" s="169">
        <f t="shared" si="18"/>
        <v>0</v>
      </c>
    </row>
    <row r="81" spans="1:18" s="138" customFormat="1" ht="12.75" thickTop="1" thickBot="1">
      <c r="A81" s="165" t="s">
        <v>99</v>
      </c>
      <c r="B81" s="154">
        <v>4111</v>
      </c>
      <c r="C81" s="154">
        <v>590</v>
      </c>
      <c r="D81" s="177">
        <v>0</v>
      </c>
      <c r="E81" s="178">
        <v>0</v>
      </c>
      <c r="F81" s="177">
        <v>0</v>
      </c>
      <c r="G81" s="177">
        <v>0</v>
      </c>
      <c r="H81" s="177"/>
      <c r="I81" s="177"/>
      <c r="J81" s="177"/>
      <c r="K81" s="177"/>
      <c r="L81" s="177"/>
      <c r="M81" s="177"/>
      <c r="N81" s="177"/>
      <c r="O81" s="177"/>
      <c r="P81" s="177">
        <v>0</v>
      </c>
      <c r="Q81" s="177">
        <v>0</v>
      </c>
      <c r="R81" s="169">
        <f t="shared" si="18"/>
        <v>0</v>
      </c>
    </row>
    <row r="82" spans="1:18" s="138" customFormat="1" ht="12.75" customHeight="1" thickTop="1" thickBot="1">
      <c r="A82" s="165" t="s">
        <v>100</v>
      </c>
      <c r="B82" s="154">
        <v>4112</v>
      </c>
      <c r="C82" s="154">
        <v>600</v>
      </c>
      <c r="D82" s="177">
        <v>0</v>
      </c>
      <c r="E82" s="178">
        <v>0</v>
      </c>
      <c r="F82" s="177">
        <v>0</v>
      </c>
      <c r="G82" s="177">
        <v>0</v>
      </c>
      <c r="H82" s="177"/>
      <c r="I82" s="177"/>
      <c r="J82" s="177"/>
      <c r="K82" s="177"/>
      <c r="L82" s="177"/>
      <c r="M82" s="177"/>
      <c r="N82" s="177"/>
      <c r="O82" s="177"/>
      <c r="P82" s="177">
        <v>0</v>
      </c>
      <c r="Q82" s="177">
        <v>0</v>
      </c>
      <c r="R82" s="169">
        <f t="shared" si="18"/>
        <v>0</v>
      </c>
    </row>
    <row r="83" spans="1:18" s="138" customFormat="1" ht="14.25" thickTop="1" thickBot="1">
      <c r="A83" s="187" t="s">
        <v>116</v>
      </c>
      <c r="B83" s="154">
        <v>4113</v>
      </c>
      <c r="C83" s="154">
        <v>610</v>
      </c>
      <c r="D83" s="182">
        <v>0</v>
      </c>
      <c r="E83" s="183">
        <v>0</v>
      </c>
      <c r="F83" s="182">
        <v>0</v>
      </c>
      <c r="G83" s="182">
        <v>0</v>
      </c>
      <c r="H83" s="182"/>
      <c r="I83" s="182"/>
      <c r="J83" s="182"/>
      <c r="K83" s="182"/>
      <c r="L83" s="182"/>
      <c r="M83" s="182"/>
      <c r="N83" s="182"/>
      <c r="O83" s="182"/>
      <c r="P83" s="182">
        <v>0</v>
      </c>
      <c r="Q83" s="182">
        <v>0</v>
      </c>
      <c r="R83" s="169">
        <f t="shared" si="18"/>
        <v>0</v>
      </c>
    </row>
    <row r="84" spans="1:18" s="138" customFormat="1" ht="12.75" thickTop="1" thickBot="1">
      <c r="A84" s="156" t="s">
        <v>105</v>
      </c>
      <c r="B84" s="156">
        <v>4200</v>
      </c>
      <c r="C84" s="156">
        <v>620</v>
      </c>
      <c r="D84" s="179">
        <f t="shared" ref="D84:R84" si="20">D85</f>
        <v>0</v>
      </c>
      <c r="E84" s="179">
        <f t="shared" si="20"/>
        <v>0</v>
      </c>
      <c r="F84" s="179">
        <f t="shared" si="20"/>
        <v>0</v>
      </c>
      <c r="G84" s="179">
        <f t="shared" si="20"/>
        <v>0</v>
      </c>
      <c r="H84" s="179">
        <f t="shared" si="20"/>
        <v>0</v>
      </c>
      <c r="I84" s="179">
        <f t="shared" si="20"/>
        <v>0</v>
      </c>
      <c r="J84" s="179">
        <f t="shared" si="20"/>
        <v>0</v>
      </c>
      <c r="K84" s="179">
        <f t="shared" si="20"/>
        <v>0</v>
      </c>
      <c r="L84" s="179">
        <f t="shared" si="20"/>
        <v>0</v>
      </c>
      <c r="M84" s="179">
        <f t="shared" si="20"/>
        <v>0</v>
      </c>
      <c r="N84" s="179">
        <f t="shared" si="20"/>
        <v>0</v>
      </c>
      <c r="O84" s="179">
        <f t="shared" si="20"/>
        <v>0</v>
      </c>
      <c r="P84" s="179">
        <f t="shared" si="20"/>
        <v>0</v>
      </c>
      <c r="Q84" s="179">
        <f t="shared" si="20"/>
        <v>0</v>
      </c>
      <c r="R84" s="179">
        <f t="shared" si="20"/>
        <v>0</v>
      </c>
    </row>
    <row r="85" spans="1:18" s="138" customFormat="1" ht="12.75" thickTop="1" thickBot="1">
      <c r="A85" s="160" t="s">
        <v>106</v>
      </c>
      <c r="B85" s="161">
        <v>4210</v>
      </c>
      <c r="C85" s="161">
        <v>630</v>
      </c>
      <c r="D85" s="177">
        <v>0</v>
      </c>
      <c r="E85" s="178">
        <v>0</v>
      </c>
      <c r="F85" s="177">
        <v>0</v>
      </c>
      <c r="G85" s="177">
        <v>0</v>
      </c>
      <c r="H85" s="177"/>
      <c r="I85" s="177"/>
      <c r="J85" s="177"/>
      <c r="K85" s="177"/>
      <c r="L85" s="177"/>
      <c r="M85" s="177"/>
      <c r="N85" s="177"/>
      <c r="O85" s="177"/>
      <c r="P85" s="177">
        <v>0</v>
      </c>
      <c r="Q85" s="177">
        <v>0</v>
      </c>
      <c r="R85" s="169">
        <f>K85-P85</f>
        <v>0</v>
      </c>
    </row>
    <row r="86" spans="1:18" s="138" customFormat="1" ht="12.75" thickTop="1" thickBot="1">
      <c r="A86" s="165" t="s">
        <v>133</v>
      </c>
      <c r="B86" s="154">
        <v>5000</v>
      </c>
      <c r="C86" s="154">
        <v>640</v>
      </c>
      <c r="D86" s="182" t="s">
        <v>134</v>
      </c>
      <c r="E86" s="182"/>
      <c r="F86" s="188" t="s">
        <v>134</v>
      </c>
      <c r="G86" s="188" t="s">
        <v>134</v>
      </c>
      <c r="H86" s="188"/>
      <c r="I86" s="188"/>
      <c r="J86" s="188"/>
      <c r="K86" s="188"/>
      <c r="L86" s="188"/>
      <c r="M86" s="188"/>
      <c r="N86" s="188"/>
      <c r="O86" s="188"/>
      <c r="P86" s="188" t="s">
        <v>134</v>
      </c>
      <c r="Q86" s="188" t="s">
        <v>134</v>
      </c>
      <c r="R86" s="169" t="s">
        <v>134</v>
      </c>
    </row>
    <row r="87" spans="1:18" s="138" customFormat="1" ht="12.75" thickTop="1" thickBot="1">
      <c r="A87" s="165" t="s">
        <v>141</v>
      </c>
      <c r="B87" s="154">
        <v>9000</v>
      </c>
      <c r="C87" s="154">
        <v>650</v>
      </c>
      <c r="D87" s="182">
        <v>0</v>
      </c>
      <c r="E87" s="183">
        <v>0</v>
      </c>
      <c r="F87" s="182">
        <v>0</v>
      </c>
      <c r="G87" s="182">
        <v>0</v>
      </c>
      <c r="H87" s="182"/>
      <c r="I87" s="182"/>
      <c r="J87" s="182"/>
      <c r="K87" s="182"/>
      <c r="L87" s="182"/>
      <c r="M87" s="182"/>
      <c r="N87" s="182"/>
      <c r="O87" s="182"/>
      <c r="P87" s="182">
        <v>0</v>
      </c>
      <c r="Q87" s="182">
        <v>0</v>
      </c>
      <c r="R87" s="169">
        <f>K87-P87</f>
        <v>0</v>
      </c>
    </row>
    <row r="88" spans="1:18" s="138" customFormat="1" ht="12" hidden="1" thickTop="1">
      <c r="A88" s="189"/>
      <c r="B88" s="190"/>
      <c r="C88" s="190">
        <v>650</v>
      </c>
      <c r="D88" s="191"/>
      <c r="E88" s="192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3"/>
    </row>
    <row r="89" spans="1:18" s="138" customFormat="1" ht="12" hidden="1" thickTop="1">
      <c r="A89" s="194"/>
      <c r="B89" s="195"/>
      <c r="C89" s="195"/>
      <c r="D89" s="196"/>
      <c r="E89" s="197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8"/>
    </row>
    <row r="90" spans="1:18" s="138" customFormat="1" ht="12" hidden="1" thickTop="1">
      <c r="A90" s="194"/>
      <c r="B90" s="195"/>
      <c r="C90" s="195"/>
      <c r="D90" s="196"/>
      <c r="E90" s="197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8"/>
    </row>
    <row r="91" spans="1:18" s="138" customFormat="1" ht="13.5" hidden="1" thickTop="1">
      <c r="A91" s="199"/>
      <c r="B91" s="195"/>
      <c r="C91" s="195"/>
      <c r="D91" s="196"/>
      <c r="E91" s="200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8"/>
    </row>
    <row r="92" spans="1:18" s="138" customFormat="1" ht="12" hidden="1" thickTop="1">
      <c r="A92" s="201"/>
      <c r="B92" s="202"/>
      <c r="C92" s="202"/>
      <c r="D92" s="203"/>
      <c r="E92" s="204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5"/>
    </row>
    <row r="93" spans="1:18" s="138" customFormat="1" ht="12" hidden="1" thickTop="1">
      <c r="A93" s="194"/>
      <c r="B93" s="195"/>
      <c r="C93" s="195"/>
      <c r="D93" s="196"/>
      <c r="E93" s="197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8"/>
    </row>
    <row r="94" spans="1:18" s="138" customFormat="1" ht="12" hidden="1" thickTop="1">
      <c r="A94" s="194"/>
      <c r="B94" s="195"/>
      <c r="C94" s="195"/>
      <c r="D94" s="196"/>
      <c r="E94" s="197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8"/>
    </row>
    <row r="95" spans="1:18" s="138" customFormat="1" ht="12" hidden="1" thickTop="1">
      <c r="A95" s="194"/>
      <c r="B95" s="195"/>
      <c r="C95" s="195"/>
      <c r="D95" s="196"/>
      <c r="E95" s="197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8"/>
    </row>
    <row r="96" spans="1:18" s="138" customFormat="1" ht="12.75" hidden="1" thickTop="1">
      <c r="A96" s="206"/>
      <c r="B96" s="207"/>
      <c r="C96" s="207"/>
      <c r="D96" s="208"/>
      <c r="E96" s="209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5"/>
    </row>
    <row r="97" spans="1:18" s="138" customFormat="1" ht="12" hidden="1" thickTop="1">
      <c r="A97" s="201"/>
      <c r="B97" s="202"/>
      <c r="C97" s="202"/>
      <c r="D97" s="210"/>
      <c r="E97" s="211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2"/>
    </row>
    <row r="98" spans="1:18" s="138" customFormat="1" ht="12" hidden="1" thickTop="1">
      <c r="A98" s="201"/>
      <c r="B98" s="202"/>
      <c r="C98" s="202"/>
      <c r="D98" s="210"/>
      <c r="E98" s="211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2"/>
    </row>
    <row r="99" spans="1:18" s="138" customFormat="1" ht="12" hidden="1" thickTop="1">
      <c r="A99" s="213"/>
      <c r="B99" s="214"/>
      <c r="C99" s="195"/>
      <c r="D99" s="197"/>
      <c r="E99" s="215"/>
      <c r="F99" s="216"/>
      <c r="G99" s="216"/>
      <c r="H99" s="216"/>
      <c r="I99" s="216"/>
      <c r="J99" s="216"/>
      <c r="K99" s="216"/>
      <c r="L99" s="197"/>
      <c r="M99" s="197"/>
      <c r="N99" s="197"/>
      <c r="O99" s="197"/>
      <c r="P99" s="216"/>
      <c r="Q99" s="216"/>
      <c r="R99" s="217"/>
    </row>
    <row r="100" spans="1:18" ht="14.25" customHeight="1" thickTop="1">
      <c r="A100" s="142" t="s">
        <v>142</v>
      </c>
      <c r="D100" s="219"/>
      <c r="E100" s="219"/>
    </row>
    <row r="101" spans="1:18" s="134" customFormat="1" ht="12.75" customHeight="1">
      <c r="A101" s="220" t="s">
        <v>183</v>
      </c>
      <c r="C101" s="220"/>
      <c r="D101" s="381"/>
      <c r="E101" s="381"/>
      <c r="F101" s="220"/>
      <c r="G101" s="403" t="s">
        <v>184</v>
      </c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</row>
    <row r="102" spans="1:18" s="134" customFormat="1" ht="12.75" customHeight="1">
      <c r="B102" s="220"/>
      <c r="C102" s="220"/>
      <c r="D102" s="378" t="s">
        <v>108</v>
      </c>
      <c r="E102" s="378"/>
      <c r="F102" s="220"/>
      <c r="G102" s="402" t="s">
        <v>109</v>
      </c>
      <c r="H102" s="402"/>
      <c r="I102" s="402"/>
      <c r="J102" s="402"/>
      <c r="K102" s="402"/>
      <c r="L102" s="402"/>
      <c r="M102" s="402"/>
      <c r="N102" s="402"/>
      <c r="O102" s="402"/>
      <c r="P102" s="402"/>
    </row>
    <row r="103" spans="1:18" s="134" customFormat="1" ht="12" customHeight="1">
      <c r="A103" s="220" t="s">
        <v>154</v>
      </c>
      <c r="C103" s="220"/>
      <c r="D103" s="382"/>
      <c r="E103" s="382"/>
      <c r="F103" s="220"/>
      <c r="G103" s="403" t="s">
        <v>185</v>
      </c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</row>
    <row r="104" spans="1:18" s="134" customFormat="1" ht="12" customHeight="1">
      <c r="A104" s="221"/>
      <c r="C104" s="220"/>
      <c r="D104" s="378" t="s">
        <v>108</v>
      </c>
      <c r="E104" s="378"/>
      <c r="G104" s="402" t="s">
        <v>109</v>
      </c>
      <c r="H104" s="402"/>
      <c r="I104" s="402"/>
      <c r="J104" s="402"/>
      <c r="K104" s="402"/>
      <c r="L104" s="402"/>
      <c r="M104" s="402"/>
      <c r="N104" s="402"/>
      <c r="O104" s="402"/>
      <c r="P104" s="402"/>
      <c r="Q104" s="222"/>
    </row>
    <row r="105" spans="1:18" s="134" customFormat="1">
      <c r="A105" s="138"/>
      <c r="L105" s="229"/>
      <c r="M105" s="229"/>
      <c r="N105" s="229"/>
      <c r="O105" s="229"/>
    </row>
    <row r="107" spans="1:18">
      <c r="A107" s="223"/>
    </row>
  </sheetData>
  <mergeCells count="42">
    <mergeCell ref="G101:Q101"/>
    <mergeCell ref="N19:N21"/>
    <mergeCell ref="M19:M21"/>
    <mergeCell ref="L19:L21"/>
    <mergeCell ref="R19:R21"/>
    <mergeCell ref="O19:O21"/>
    <mergeCell ref="Q19:Q21"/>
    <mergeCell ref="P19:P21"/>
    <mergeCell ref="A18:T18"/>
    <mergeCell ref="D19:D21"/>
    <mergeCell ref="H19:H21"/>
    <mergeCell ref="I19:I21"/>
    <mergeCell ref="K19:K21"/>
    <mergeCell ref="J19:J21"/>
    <mergeCell ref="E19:E21"/>
    <mergeCell ref="F19:F21"/>
    <mergeCell ref="G19:G21"/>
    <mergeCell ref="A19:A21"/>
    <mergeCell ref="B19:B21"/>
    <mergeCell ref="C19:C21"/>
    <mergeCell ref="D104:E104"/>
    <mergeCell ref="D101:E101"/>
    <mergeCell ref="G104:P104"/>
    <mergeCell ref="D102:E102"/>
    <mergeCell ref="G102:P102"/>
    <mergeCell ref="D103:E103"/>
    <mergeCell ref="G103:Q103"/>
    <mergeCell ref="E15:R15"/>
    <mergeCell ref="A13:C13"/>
    <mergeCell ref="E13:R13"/>
    <mergeCell ref="A14:C14"/>
    <mergeCell ref="E14:R14"/>
    <mergeCell ref="A15:C15"/>
    <mergeCell ref="B10:G10"/>
    <mergeCell ref="B11:G11"/>
    <mergeCell ref="A12:C12"/>
    <mergeCell ref="E12:P12"/>
    <mergeCell ref="G1:R3"/>
    <mergeCell ref="A4:R4"/>
    <mergeCell ref="A5:F5"/>
    <mergeCell ref="B9:G9"/>
    <mergeCell ref="A6:R6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107"/>
  <sheetViews>
    <sheetView topLeftCell="A43" workbookViewId="0">
      <selection activeCell="A101" sqref="A101:Q104"/>
    </sheetView>
  </sheetViews>
  <sheetFormatPr defaultRowHeight="15"/>
  <cols>
    <col min="1" max="1" width="66" style="218" customWidth="1"/>
    <col min="2" max="2" width="5.28515625" style="218" customWidth="1"/>
    <col min="3" max="3" width="4.42578125" style="218" customWidth="1"/>
    <col min="4" max="4" width="11.7109375" style="218" customWidth="1"/>
    <col min="5" max="5" width="11.85546875" style="218" customWidth="1"/>
    <col min="6" max="6" width="9.85546875" style="218" customWidth="1"/>
    <col min="7" max="10" width="12.5703125" style="218" hidden="1" customWidth="1"/>
    <col min="11" max="11" width="12.5703125" style="218" customWidth="1"/>
    <col min="12" max="15" width="12.5703125" style="219" hidden="1" customWidth="1"/>
    <col min="16" max="16" width="12.7109375" style="218" customWidth="1"/>
    <col min="17" max="17" width="12.28515625" style="218" customWidth="1"/>
    <col min="18" max="18" width="11.42578125" style="218" customWidth="1"/>
    <col min="19" max="21" width="9.140625" style="218"/>
    <col min="22" max="22" width="10.140625" style="218" customWidth="1"/>
    <col min="23" max="16384" width="9.140625" style="218"/>
  </cols>
  <sheetData>
    <row r="1" spans="1:23" s="134" customFormat="1" ht="15" customHeight="1">
      <c r="G1" s="421" t="s">
        <v>135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135"/>
    </row>
    <row r="2" spans="1:23" s="134" customFormat="1" ht="36.75" customHeight="1"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135"/>
    </row>
    <row r="3" spans="1:23" s="134" customFormat="1" ht="0.75" customHeight="1"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135"/>
    </row>
    <row r="4" spans="1:23" s="134" customFormat="1">
      <c r="A4" s="371" t="s">
        <v>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136"/>
      <c r="T4" s="136"/>
      <c r="U4" s="136"/>
      <c r="V4" s="136"/>
    </row>
    <row r="5" spans="1:23" s="134" customFormat="1">
      <c r="A5" s="422" t="s">
        <v>149</v>
      </c>
      <c r="B5" s="422"/>
      <c r="C5" s="422"/>
      <c r="D5" s="422"/>
      <c r="E5" s="422"/>
      <c r="F5" s="422"/>
      <c r="G5" s="137" t="s">
        <v>150</v>
      </c>
      <c r="H5" s="320"/>
      <c r="I5" s="320"/>
      <c r="J5" s="320"/>
      <c r="K5" s="320"/>
      <c r="L5" s="225"/>
      <c r="M5" s="225"/>
      <c r="N5" s="225"/>
      <c r="O5" s="225"/>
      <c r="P5" s="136" t="s">
        <v>151</v>
      </c>
      <c r="Q5" s="136"/>
      <c r="R5" s="136"/>
      <c r="S5" s="136"/>
      <c r="T5" s="136"/>
      <c r="U5" s="136"/>
      <c r="V5" s="136"/>
    </row>
    <row r="6" spans="1:23" s="134" customForma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136"/>
      <c r="T6" s="136"/>
      <c r="U6" s="136"/>
      <c r="V6" s="136"/>
      <c r="W6" s="136"/>
    </row>
    <row r="7" spans="1:23" s="138" customFormat="1" ht="9" customHeight="1">
      <c r="L7" s="226"/>
      <c r="M7" s="226"/>
      <c r="N7" s="226"/>
      <c r="O7" s="226"/>
      <c r="R7" s="139" t="s">
        <v>2</v>
      </c>
    </row>
    <row r="8" spans="1:23" s="138" customFormat="1" ht="6.75" hidden="1" customHeight="1">
      <c r="L8" s="226"/>
      <c r="M8" s="226"/>
      <c r="N8" s="226"/>
      <c r="O8" s="226"/>
      <c r="R8" s="140"/>
    </row>
    <row r="9" spans="1:23" s="138" customFormat="1" ht="12">
      <c r="A9" s="141" t="s">
        <v>3</v>
      </c>
      <c r="B9" s="423" t="s">
        <v>143</v>
      </c>
      <c r="C9" s="423"/>
      <c r="D9" s="423"/>
      <c r="E9" s="423"/>
      <c r="F9" s="423"/>
      <c r="G9" s="423"/>
      <c r="H9" s="321"/>
      <c r="I9" s="321"/>
      <c r="J9" s="321"/>
      <c r="K9" s="321"/>
      <c r="L9" s="227"/>
      <c r="M9" s="227"/>
      <c r="N9" s="227"/>
      <c r="O9" s="227"/>
      <c r="P9" s="142" t="s">
        <v>136</v>
      </c>
      <c r="R9" s="143">
        <v>41829167</v>
      </c>
      <c r="S9" s="144"/>
      <c r="T9" s="145"/>
    </row>
    <row r="10" spans="1:23" s="138" customFormat="1" ht="11.25" customHeight="1">
      <c r="A10" s="146" t="s">
        <v>4</v>
      </c>
      <c r="B10" s="426" t="s">
        <v>152</v>
      </c>
      <c r="C10" s="426"/>
      <c r="D10" s="426"/>
      <c r="E10" s="426"/>
      <c r="F10" s="426"/>
      <c r="G10" s="426"/>
      <c r="H10" s="322"/>
      <c r="I10" s="322"/>
      <c r="J10" s="322"/>
      <c r="K10" s="322"/>
      <c r="L10" s="228"/>
      <c r="M10" s="228"/>
      <c r="N10" s="228"/>
      <c r="O10" s="228"/>
      <c r="P10" s="138" t="s">
        <v>137</v>
      </c>
      <c r="R10" s="147"/>
      <c r="S10" s="144"/>
      <c r="T10" s="146"/>
    </row>
    <row r="11" spans="1:23" s="138" customFormat="1" ht="11.25" customHeight="1">
      <c r="A11" s="148" t="s">
        <v>138</v>
      </c>
      <c r="B11" s="427" t="s">
        <v>153</v>
      </c>
      <c r="C11" s="427"/>
      <c r="D11" s="427"/>
      <c r="E11" s="427"/>
      <c r="F11" s="427"/>
      <c r="G11" s="427"/>
      <c r="H11" s="321"/>
      <c r="I11" s="321"/>
      <c r="J11" s="321"/>
      <c r="K11" s="321"/>
      <c r="L11" s="227"/>
      <c r="M11" s="227"/>
      <c r="N11" s="227"/>
      <c r="O11" s="227"/>
      <c r="P11" s="138" t="s">
        <v>139</v>
      </c>
      <c r="R11" s="147"/>
      <c r="S11" s="144"/>
      <c r="T11" s="146"/>
    </row>
    <row r="12" spans="1:23" s="138" customFormat="1" ht="12" customHeight="1">
      <c r="A12" s="416" t="s">
        <v>110</v>
      </c>
      <c r="B12" s="416"/>
      <c r="C12" s="416"/>
      <c r="D12" s="149"/>
      <c r="E12" s="428" t="s">
        <v>151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S12" s="150"/>
      <c r="T12" s="145"/>
    </row>
    <row r="13" spans="1:23" s="138" customFormat="1" ht="11.25">
      <c r="A13" s="416" t="s">
        <v>5</v>
      </c>
      <c r="B13" s="416"/>
      <c r="C13" s="416"/>
      <c r="D13" s="151"/>
      <c r="E13" s="424" t="s">
        <v>151</v>
      </c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144"/>
      <c r="T13" s="145"/>
    </row>
    <row r="14" spans="1:23" s="138" customFormat="1" ht="11.25">
      <c r="A14" s="416" t="s">
        <v>6</v>
      </c>
      <c r="B14" s="416"/>
      <c r="C14" s="416"/>
      <c r="D14" s="149" t="s">
        <v>144</v>
      </c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144"/>
      <c r="T14" s="145"/>
    </row>
    <row r="15" spans="1:23" s="138" customFormat="1" ht="33.75" customHeight="1">
      <c r="A15" s="416" t="s">
        <v>7</v>
      </c>
      <c r="B15" s="416"/>
      <c r="C15" s="416"/>
      <c r="D15" s="152" t="s">
        <v>176</v>
      </c>
      <c r="E15" s="429" t="str">
        <f>'Ф.№2 місц.'!E15:R15</f>
        <v>Матівська ЗШ І-ІІст.</v>
      </c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30"/>
      <c r="S15" s="325"/>
      <c r="T15" s="325"/>
      <c r="U15" s="325"/>
    </row>
    <row r="16" spans="1:23" s="138" customFormat="1" ht="11.25">
      <c r="A16" s="153" t="s">
        <v>182</v>
      </c>
      <c r="L16" s="226"/>
      <c r="M16" s="226"/>
      <c r="N16" s="226"/>
      <c r="O16" s="226"/>
      <c r="S16" s="323"/>
      <c r="T16" s="324"/>
      <c r="U16" s="324"/>
    </row>
    <row r="17" spans="1:20" s="138" customFormat="1" ht="11.25">
      <c r="A17" s="153" t="s">
        <v>9</v>
      </c>
      <c r="L17" s="226"/>
      <c r="M17" s="226"/>
      <c r="N17" s="226"/>
      <c r="O17" s="226"/>
    </row>
    <row r="18" spans="1:20" s="138" customFormat="1" ht="3" customHeight="1" thickBo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1:20" s="138" customFormat="1" ht="11.25" customHeight="1" thickTop="1" thickBot="1">
      <c r="A19" s="420" t="s">
        <v>10</v>
      </c>
      <c r="B19" s="418" t="s">
        <v>119</v>
      </c>
      <c r="C19" s="420" t="s">
        <v>12</v>
      </c>
      <c r="D19" s="418" t="s">
        <v>13</v>
      </c>
      <c r="E19" s="418" t="s">
        <v>131</v>
      </c>
      <c r="F19" s="419" t="s">
        <v>14</v>
      </c>
      <c r="G19" s="419" t="s">
        <v>166</v>
      </c>
      <c r="H19" s="419" t="s">
        <v>167</v>
      </c>
      <c r="I19" s="419" t="s">
        <v>168</v>
      </c>
      <c r="J19" s="419" t="s">
        <v>169</v>
      </c>
      <c r="K19" s="419" t="s">
        <v>122</v>
      </c>
      <c r="L19" s="419" t="s">
        <v>162</v>
      </c>
      <c r="M19" s="419" t="s">
        <v>163</v>
      </c>
      <c r="N19" s="419" t="s">
        <v>164</v>
      </c>
      <c r="O19" s="419" t="s">
        <v>165</v>
      </c>
      <c r="P19" s="419" t="s">
        <v>19</v>
      </c>
      <c r="Q19" s="419" t="s">
        <v>20</v>
      </c>
      <c r="R19" s="418" t="s">
        <v>21</v>
      </c>
    </row>
    <row r="20" spans="1:20" s="138" customFormat="1" ht="14.25" customHeight="1" thickTop="1" thickBot="1">
      <c r="A20" s="420"/>
      <c r="B20" s="418"/>
      <c r="C20" s="420"/>
      <c r="D20" s="418"/>
      <c r="E20" s="418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8"/>
    </row>
    <row r="21" spans="1:20" s="138" customFormat="1" ht="34.5" customHeight="1" thickTop="1" thickBot="1">
      <c r="A21" s="420"/>
      <c r="B21" s="418"/>
      <c r="C21" s="420"/>
      <c r="D21" s="418"/>
      <c r="E21" s="418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8"/>
    </row>
    <row r="22" spans="1:20" s="138" customFormat="1" ht="12.75" thickTop="1" thickBot="1">
      <c r="A22" s="155">
        <v>1</v>
      </c>
      <c r="B22" s="155">
        <v>2</v>
      </c>
      <c r="C22" s="155">
        <v>3</v>
      </c>
      <c r="D22" s="155">
        <v>4</v>
      </c>
      <c r="E22" s="155">
        <v>5</v>
      </c>
      <c r="F22" s="155">
        <v>6</v>
      </c>
      <c r="G22" s="155">
        <v>7</v>
      </c>
      <c r="H22" s="155"/>
      <c r="I22" s="155"/>
      <c r="J22" s="155"/>
      <c r="K22" s="155"/>
      <c r="L22" s="155"/>
      <c r="M22" s="155"/>
      <c r="N22" s="155"/>
      <c r="O22" s="155"/>
      <c r="P22" s="155">
        <v>8</v>
      </c>
      <c r="Q22" s="155">
        <v>9</v>
      </c>
      <c r="R22" s="155">
        <v>9</v>
      </c>
    </row>
    <row r="23" spans="1:20" s="138" customFormat="1" ht="12.75" thickTop="1" thickBot="1">
      <c r="A23" s="156" t="s">
        <v>132</v>
      </c>
      <c r="B23" s="156" t="s">
        <v>30</v>
      </c>
      <c r="C23" s="157" t="s">
        <v>31</v>
      </c>
      <c r="D23" s="158">
        <f>D24+D59+D79+D84+D87</f>
        <v>0</v>
      </c>
      <c r="E23" s="158">
        <f>E26+E29+E32+E33+E37+E45+E46+E86+E54</f>
        <v>0</v>
      </c>
      <c r="F23" s="158">
        <f t="shared" ref="F23:R23" si="0">F24+F59+F79+F84+F87</f>
        <v>0</v>
      </c>
      <c r="G23" s="158">
        <f t="shared" si="0"/>
        <v>0</v>
      </c>
      <c r="H23" s="158">
        <f t="shared" si="0"/>
        <v>0</v>
      </c>
      <c r="I23" s="158">
        <f t="shared" si="0"/>
        <v>0</v>
      </c>
      <c r="J23" s="158">
        <f t="shared" si="0"/>
        <v>0</v>
      </c>
      <c r="K23" s="158">
        <f t="shared" si="0"/>
        <v>0</v>
      </c>
      <c r="L23" s="158">
        <f t="shared" si="0"/>
        <v>0</v>
      </c>
      <c r="M23" s="158">
        <f t="shared" si="0"/>
        <v>0</v>
      </c>
      <c r="N23" s="158">
        <f t="shared" si="0"/>
        <v>0</v>
      </c>
      <c r="O23" s="158">
        <f t="shared" si="0"/>
        <v>0</v>
      </c>
      <c r="P23" s="158">
        <f t="shared" si="0"/>
        <v>0</v>
      </c>
      <c r="Q23" s="158">
        <f t="shared" si="0"/>
        <v>0</v>
      </c>
      <c r="R23" s="158">
        <f t="shared" si="0"/>
        <v>0</v>
      </c>
    </row>
    <row r="24" spans="1:20" s="138" customFormat="1" ht="23.25" thickTop="1" thickBot="1">
      <c r="A24" s="154" t="s">
        <v>140</v>
      </c>
      <c r="B24" s="156">
        <v>2000</v>
      </c>
      <c r="C24" s="157" t="s">
        <v>33</v>
      </c>
      <c r="D24" s="158">
        <f>D25+D30+D47+D50+D54+D58</f>
        <v>0</v>
      </c>
      <c r="E24" s="158">
        <v>0</v>
      </c>
      <c r="F24" s="158">
        <f t="shared" ref="F24:R24" si="1">F25+F30+F47+F50+F54+F58</f>
        <v>0</v>
      </c>
      <c r="G24" s="158">
        <f t="shared" si="1"/>
        <v>0</v>
      </c>
      <c r="H24" s="158">
        <f t="shared" si="1"/>
        <v>0</v>
      </c>
      <c r="I24" s="158">
        <f t="shared" si="1"/>
        <v>0</v>
      </c>
      <c r="J24" s="158">
        <f t="shared" si="1"/>
        <v>0</v>
      </c>
      <c r="K24" s="158">
        <f t="shared" si="1"/>
        <v>0</v>
      </c>
      <c r="L24" s="158">
        <f t="shared" si="1"/>
        <v>0</v>
      </c>
      <c r="M24" s="158">
        <f t="shared" si="1"/>
        <v>0</v>
      </c>
      <c r="N24" s="158">
        <f t="shared" si="1"/>
        <v>0</v>
      </c>
      <c r="O24" s="158">
        <f t="shared" si="1"/>
        <v>0</v>
      </c>
      <c r="P24" s="158">
        <f t="shared" si="1"/>
        <v>0</v>
      </c>
      <c r="Q24" s="158">
        <f t="shared" si="1"/>
        <v>0</v>
      </c>
      <c r="R24" s="158">
        <f t="shared" si="1"/>
        <v>0</v>
      </c>
    </row>
    <row r="25" spans="1:20" s="138" customFormat="1" ht="12.75" thickTop="1" thickBot="1">
      <c r="A25" s="159" t="s">
        <v>46</v>
      </c>
      <c r="B25" s="156">
        <v>2100</v>
      </c>
      <c r="C25" s="157" t="s">
        <v>35</v>
      </c>
      <c r="D25" s="158">
        <f>D26+D29</f>
        <v>0</v>
      </c>
      <c r="E25" s="158">
        <v>0</v>
      </c>
      <c r="F25" s="158">
        <f t="shared" ref="F25:R25" si="2">F26+F29</f>
        <v>0</v>
      </c>
      <c r="G25" s="158">
        <f t="shared" si="2"/>
        <v>0</v>
      </c>
      <c r="H25" s="158">
        <f t="shared" si="2"/>
        <v>0</v>
      </c>
      <c r="I25" s="158">
        <f t="shared" si="2"/>
        <v>0</v>
      </c>
      <c r="J25" s="158">
        <f t="shared" si="2"/>
        <v>0</v>
      </c>
      <c r="K25" s="158">
        <f t="shared" si="2"/>
        <v>0</v>
      </c>
      <c r="L25" s="158">
        <f t="shared" si="2"/>
        <v>0</v>
      </c>
      <c r="M25" s="158">
        <f t="shared" si="2"/>
        <v>0</v>
      </c>
      <c r="N25" s="158">
        <f t="shared" si="2"/>
        <v>0</v>
      </c>
      <c r="O25" s="158">
        <f t="shared" si="2"/>
        <v>0</v>
      </c>
      <c r="P25" s="158">
        <f t="shared" si="2"/>
        <v>0</v>
      </c>
      <c r="Q25" s="158">
        <f t="shared" si="2"/>
        <v>0</v>
      </c>
      <c r="R25" s="158">
        <f t="shared" si="2"/>
        <v>0</v>
      </c>
    </row>
    <row r="26" spans="1:20" s="138" customFormat="1" ht="12.75" thickTop="1" thickBot="1">
      <c r="A26" s="160" t="s">
        <v>48</v>
      </c>
      <c r="B26" s="161">
        <v>2110</v>
      </c>
      <c r="C26" s="162" t="s">
        <v>37</v>
      </c>
      <c r="D26" s="163">
        <f>SUM(D27:D28)</f>
        <v>0</v>
      </c>
      <c r="E26" s="164"/>
      <c r="F26" s="163">
        <f>SUM(F27:F28)</f>
        <v>0</v>
      </c>
      <c r="G26" s="163">
        <f>SUM(G27:G28)</f>
        <v>0</v>
      </c>
      <c r="H26" s="163">
        <f>SUM(H27:H28)</f>
        <v>0</v>
      </c>
      <c r="I26" s="163">
        <f>SUM(I27:I28)</f>
        <v>0</v>
      </c>
      <c r="J26" s="163">
        <f>SUM(J27:J28)</f>
        <v>0</v>
      </c>
      <c r="K26" s="158">
        <f>G26+H26+I26+J26</f>
        <v>0</v>
      </c>
      <c r="L26" s="163">
        <f t="shared" ref="L26:R26" si="3">SUM(L27:L28)</f>
        <v>0</v>
      </c>
      <c r="M26" s="163">
        <f t="shared" si="3"/>
        <v>0</v>
      </c>
      <c r="N26" s="163">
        <f t="shared" si="3"/>
        <v>0</v>
      </c>
      <c r="O26" s="163">
        <f t="shared" si="3"/>
        <v>0</v>
      </c>
      <c r="P26" s="163">
        <f t="shared" si="3"/>
        <v>0</v>
      </c>
      <c r="Q26" s="163">
        <f t="shared" si="3"/>
        <v>0</v>
      </c>
      <c r="R26" s="163">
        <f t="shared" si="3"/>
        <v>0</v>
      </c>
    </row>
    <row r="27" spans="1:20" s="138" customFormat="1" ht="12.75" thickTop="1" thickBot="1">
      <c r="A27" s="165" t="s">
        <v>49</v>
      </c>
      <c r="B27" s="154">
        <v>2111</v>
      </c>
      <c r="C27" s="166" t="s">
        <v>39</v>
      </c>
      <c r="D27" s="326"/>
      <c r="E27" s="168">
        <v>0</v>
      </c>
      <c r="F27" s="167">
        <v>0</v>
      </c>
      <c r="G27" s="326"/>
      <c r="H27" s="326"/>
      <c r="I27" s="326"/>
      <c r="J27" s="326"/>
      <c r="K27" s="158">
        <f>G27+H27+I27+J27</f>
        <v>0</v>
      </c>
      <c r="L27" s="329"/>
      <c r="M27" s="329"/>
      <c r="N27" s="329"/>
      <c r="O27" s="329"/>
      <c r="P27" s="164">
        <f>L27+M27+N27+O27</f>
        <v>0</v>
      </c>
      <c r="Q27" s="167">
        <v>0</v>
      </c>
      <c r="R27" s="169">
        <f>K27-P27</f>
        <v>0</v>
      </c>
      <c r="S27" s="319"/>
    </row>
    <row r="28" spans="1:20" s="138" customFormat="1" ht="12.75" thickTop="1" thickBot="1">
      <c r="A28" s="165" t="s">
        <v>50</v>
      </c>
      <c r="B28" s="154">
        <v>2112</v>
      </c>
      <c r="C28" s="166" t="s">
        <v>41</v>
      </c>
      <c r="D28" s="328">
        <v>0</v>
      </c>
      <c r="E28" s="168">
        <v>0</v>
      </c>
      <c r="F28" s="167">
        <v>0</v>
      </c>
      <c r="G28" s="167">
        <f>P28</f>
        <v>0</v>
      </c>
      <c r="H28" s="167"/>
      <c r="I28" s="167"/>
      <c r="J28" s="167"/>
      <c r="K28" s="167"/>
      <c r="L28" s="167"/>
      <c r="M28" s="167"/>
      <c r="N28" s="167"/>
      <c r="O28" s="167"/>
      <c r="P28" s="167"/>
      <c r="Q28" s="167">
        <v>0</v>
      </c>
      <c r="R28" s="169">
        <f>K28-L28</f>
        <v>0</v>
      </c>
    </row>
    <row r="29" spans="1:20" s="138" customFormat="1" ht="12.75" thickTop="1" thickBot="1">
      <c r="A29" s="170" t="s">
        <v>51</v>
      </c>
      <c r="B29" s="161">
        <v>2120</v>
      </c>
      <c r="C29" s="162" t="s">
        <v>42</v>
      </c>
      <c r="D29" s="327"/>
      <c r="E29" s="164"/>
      <c r="F29" s="164">
        <v>0</v>
      </c>
      <c r="G29" s="326"/>
      <c r="H29" s="326"/>
      <c r="I29" s="326"/>
      <c r="J29" s="326"/>
      <c r="K29" s="158">
        <f>G29+H29+I29+J29</f>
        <v>0</v>
      </c>
      <c r="L29" s="330"/>
      <c r="M29" s="330"/>
      <c r="N29" s="330"/>
      <c r="O29" s="330"/>
      <c r="P29" s="164">
        <f>L29+M29+N29+O29</f>
        <v>0</v>
      </c>
      <c r="Q29" s="164">
        <v>0</v>
      </c>
      <c r="R29" s="169">
        <f>K29-P29</f>
        <v>0</v>
      </c>
    </row>
    <row r="30" spans="1:20" s="138" customFormat="1" ht="11.25" customHeight="1" thickTop="1" thickBot="1">
      <c r="A30" s="171" t="s">
        <v>52</v>
      </c>
      <c r="B30" s="156">
        <v>2200</v>
      </c>
      <c r="C30" s="157" t="s">
        <v>45</v>
      </c>
      <c r="D30" s="172">
        <f>SUM(D31:D37)+D44</f>
        <v>0</v>
      </c>
      <c r="E30" s="172">
        <v>0</v>
      </c>
      <c r="F30" s="172">
        <f t="shared" ref="F30:R30" si="4">SUM(F31:F37)+F44</f>
        <v>0</v>
      </c>
      <c r="G30" s="172">
        <f t="shared" si="4"/>
        <v>0</v>
      </c>
      <c r="H30" s="172">
        <f t="shared" si="4"/>
        <v>0</v>
      </c>
      <c r="I30" s="172">
        <f t="shared" si="4"/>
        <v>0</v>
      </c>
      <c r="J30" s="172">
        <f t="shared" si="4"/>
        <v>0</v>
      </c>
      <c r="K30" s="172">
        <f t="shared" si="4"/>
        <v>0</v>
      </c>
      <c r="L30" s="172">
        <f t="shared" si="4"/>
        <v>0</v>
      </c>
      <c r="M30" s="172">
        <f t="shared" si="4"/>
        <v>0</v>
      </c>
      <c r="N30" s="172">
        <f t="shared" si="4"/>
        <v>0</v>
      </c>
      <c r="O30" s="172">
        <f t="shared" si="4"/>
        <v>0</v>
      </c>
      <c r="P30" s="172">
        <f t="shared" si="4"/>
        <v>0</v>
      </c>
      <c r="Q30" s="172">
        <f t="shared" si="4"/>
        <v>0</v>
      </c>
      <c r="R30" s="172">
        <f t="shared" si="4"/>
        <v>0</v>
      </c>
    </row>
    <row r="31" spans="1:20" s="138" customFormat="1" ht="12" customHeight="1" thickTop="1" thickBot="1">
      <c r="A31" s="160" t="s">
        <v>53</v>
      </c>
      <c r="B31" s="161">
        <v>2210</v>
      </c>
      <c r="C31" s="162" t="s">
        <v>47</v>
      </c>
      <c r="D31" s="344">
        <f>[1]МАТІВ!$E$42</f>
        <v>0</v>
      </c>
      <c r="E31" s="163">
        <v>0</v>
      </c>
      <c r="F31" s="164">
        <v>0</v>
      </c>
      <c r="G31" s="344">
        <f>[1]МАТІВ!$U$42</f>
        <v>0</v>
      </c>
      <c r="H31" s="344">
        <f>[1]МАТІВ!$AK$42</f>
        <v>0</v>
      </c>
      <c r="I31" s="344">
        <f>[1]МАТІВ!$BA$42</f>
        <v>0</v>
      </c>
      <c r="J31" s="344">
        <f>[1]МАТІВ!$BQ$42</f>
        <v>0</v>
      </c>
      <c r="K31" s="158">
        <f>G31+H31+I31+J31</f>
        <v>0</v>
      </c>
      <c r="L31" s="164"/>
      <c r="M31" s="164"/>
      <c r="N31" s="164"/>
      <c r="O31" s="164"/>
      <c r="P31" s="164">
        <f t="shared" ref="P31:P36" si="5">L31+M31+N31+O31</f>
        <v>0</v>
      </c>
      <c r="Q31" s="164">
        <v>0</v>
      </c>
      <c r="R31" s="169">
        <f t="shared" ref="R31:R36" si="6">K31-P31</f>
        <v>0</v>
      </c>
    </row>
    <row r="32" spans="1:20" s="138" customFormat="1" ht="12.75" thickTop="1" thickBot="1">
      <c r="A32" s="160" t="s">
        <v>54</v>
      </c>
      <c r="B32" s="161">
        <v>2220</v>
      </c>
      <c r="C32" s="161">
        <v>100</v>
      </c>
      <c r="D32" s="164"/>
      <c r="E32" s="164"/>
      <c r="F32" s="164">
        <v>0</v>
      </c>
      <c r="G32" s="164"/>
      <c r="H32" s="164"/>
      <c r="I32" s="164"/>
      <c r="J32" s="164"/>
      <c r="K32" s="158">
        <f>G32+H32+I32+J32</f>
        <v>0</v>
      </c>
      <c r="L32" s="164"/>
      <c r="M32" s="164"/>
      <c r="N32" s="164"/>
      <c r="O32" s="164"/>
      <c r="P32" s="164">
        <f t="shared" si="5"/>
        <v>0</v>
      </c>
      <c r="Q32" s="164">
        <v>0</v>
      </c>
      <c r="R32" s="169">
        <f t="shared" si="6"/>
        <v>0</v>
      </c>
    </row>
    <row r="33" spans="1:18" s="138" customFormat="1" ht="12.75" thickTop="1" thickBot="1">
      <c r="A33" s="160" t="s">
        <v>55</v>
      </c>
      <c r="B33" s="161">
        <v>2230</v>
      </c>
      <c r="C33" s="161">
        <v>110</v>
      </c>
      <c r="D33" s="164"/>
      <c r="E33" s="164"/>
      <c r="F33" s="164">
        <v>0</v>
      </c>
      <c r="G33" s="164"/>
      <c r="H33" s="164"/>
      <c r="I33" s="164"/>
      <c r="J33" s="164"/>
      <c r="K33" s="158">
        <f>G33+H33+I33+J33</f>
        <v>0</v>
      </c>
      <c r="L33" s="164"/>
      <c r="M33" s="164"/>
      <c r="N33" s="164"/>
      <c r="O33" s="164"/>
      <c r="P33" s="164">
        <f t="shared" si="5"/>
        <v>0</v>
      </c>
      <c r="Q33" s="164">
        <v>0</v>
      </c>
      <c r="R33" s="169">
        <f t="shared" si="6"/>
        <v>0</v>
      </c>
    </row>
    <row r="34" spans="1:18" s="226" customFormat="1" ht="12.75" thickTop="1" thickBot="1">
      <c r="A34" s="231" t="s">
        <v>56</v>
      </c>
      <c r="B34" s="232">
        <v>2240</v>
      </c>
      <c r="C34" s="232">
        <v>120</v>
      </c>
      <c r="D34" s="164"/>
      <c r="E34" s="163">
        <v>0</v>
      </c>
      <c r="F34" s="164">
        <v>0</v>
      </c>
      <c r="G34" s="164"/>
      <c r="H34" s="164"/>
      <c r="I34" s="164"/>
      <c r="J34" s="164"/>
      <c r="K34" s="158">
        <f>G34+H34+I34+J34</f>
        <v>0</v>
      </c>
      <c r="L34" s="164"/>
      <c r="M34" s="164"/>
      <c r="N34" s="164"/>
      <c r="O34" s="164"/>
      <c r="P34" s="164">
        <f t="shared" si="5"/>
        <v>0</v>
      </c>
      <c r="Q34" s="164">
        <v>0</v>
      </c>
      <c r="R34" s="169">
        <f t="shared" si="6"/>
        <v>0</v>
      </c>
    </row>
    <row r="35" spans="1:18" s="138" customFormat="1" ht="12.75" thickTop="1" thickBot="1">
      <c r="A35" s="160" t="s">
        <v>57</v>
      </c>
      <c r="B35" s="161">
        <v>2250</v>
      </c>
      <c r="C35" s="161">
        <v>130</v>
      </c>
      <c r="D35" s="164"/>
      <c r="E35" s="163">
        <v>0</v>
      </c>
      <c r="F35" s="164">
        <v>0</v>
      </c>
      <c r="G35" s="164"/>
      <c r="H35" s="164"/>
      <c r="I35" s="164"/>
      <c r="J35" s="164"/>
      <c r="K35" s="158">
        <f>G35+H35+I35+J35</f>
        <v>0</v>
      </c>
      <c r="L35" s="164"/>
      <c r="M35" s="164"/>
      <c r="N35" s="164"/>
      <c r="O35" s="164"/>
      <c r="P35" s="164">
        <f t="shared" si="5"/>
        <v>0</v>
      </c>
      <c r="Q35" s="164">
        <v>0</v>
      </c>
      <c r="R35" s="169">
        <f t="shared" si="6"/>
        <v>0</v>
      </c>
    </row>
    <row r="36" spans="1:18" s="138" customFormat="1" ht="12.75" thickTop="1" thickBot="1">
      <c r="A36" s="170" t="s">
        <v>58</v>
      </c>
      <c r="B36" s="161">
        <v>2260</v>
      </c>
      <c r="C36" s="161">
        <v>140</v>
      </c>
      <c r="D36" s="164"/>
      <c r="E36" s="163">
        <v>0</v>
      </c>
      <c r="F36" s="164">
        <v>0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>
        <f t="shared" si="5"/>
        <v>0</v>
      </c>
      <c r="Q36" s="164">
        <v>0</v>
      </c>
      <c r="R36" s="169">
        <f t="shared" si="6"/>
        <v>0</v>
      </c>
    </row>
    <row r="37" spans="1:18" s="138" customFormat="1" ht="12.75" thickTop="1" thickBot="1">
      <c r="A37" s="170" t="s">
        <v>59</v>
      </c>
      <c r="B37" s="156">
        <v>2270</v>
      </c>
      <c r="C37" s="156">
        <v>150</v>
      </c>
      <c r="D37" s="172">
        <f>SUM(D38:D43)</f>
        <v>0</v>
      </c>
      <c r="E37" s="224"/>
      <c r="F37" s="172">
        <f t="shared" ref="F37:R37" si="7">SUM(F38:F43)</f>
        <v>0</v>
      </c>
      <c r="G37" s="172">
        <f t="shared" si="7"/>
        <v>0</v>
      </c>
      <c r="H37" s="172">
        <f t="shared" si="7"/>
        <v>0</v>
      </c>
      <c r="I37" s="172">
        <f t="shared" si="7"/>
        <v>0</v>
      </c>
      <c r="J37" s="172">
        <f t="shared" si="7"/>
        <v>0</v>
      </c>
      <c r="K37" s="172">
        <f t="shared" si="7"/>
        <v>0</v>
      </c>
      <c r="L37" s="172">
        <f t="shared" si="7"/>
        <v>0</v>
      </c>
      <c r="M37" s="172">
        <f t="shared" si="7"/>
        <v>0</v>
      </c>
      <c r="N37" s="172">
        <f t="shared" si="7"/>
        <v>0</v>
      </c>
      <c r="O37" s="172">
        <f t="shared" si="7"/>
        <v>0</v>
      </c>
      <c r="P37" s="172">
        <f t="shared" si="7"/>
        <v>0</v>
      </c>
      <c r="Q37" s="172">
        <f t="shared" si="7"/>
        <v>0</v>
      </c>
      <c r="R37" s="172">
        <f t="shared" si="7"/>
        <v>0</v>
      </c>
    </row>
    <row r="38" spans="1:18" s="138" customFormat="1" ht="12.75" thickTop="1" thickBot="1">
      <c r="A38" s="165" t="s">
        <v>60</v>
      </c>
      <c r="B38" s="154">
        <v>2271</v>
      </c>
      <c r="C38" s="154">
        <v>160</v>
      </c>
      <c r="D38" s="167"/>
      <c r="E38" s="168">
        <v>0</v>
      </c>
      <c r="F38" s="167">
        <v>0</v>
      </c>
      <c r="G38" s="167"/>
      <c r="H38" s="167"/>
      <c r="I38" s="167"/>
      <c r="J38" s="167"/>
      <c r="K38" s="158">
        <f>G38+H38+I38+J38</f>
        <v>0</v>
      </c>
      <c r="L38" s="167"/>
      <c r="M38" s="167"/>
      <c r="N38" s="167"/>
      <c r="O38" s="167"/>
      <c r="P38" s="167">
        <f t="shared" ref="P38:P43" si="8">L38+M38+N38+O38</f>
        <v>0</v>
      </c>
      <c r="Q38" s="167">
        <v>0</v>
      </c>
      <c r="R38" s="169">
        <f t="shared" ref="R38:R43" si="9">K38-P38</f>
        <v>0</v>
      </c>
    </row>
    <row r="39" spans="1:18" s="138" customFormat="1" ht="12.75" thickTop="1" thickBot="1">
      <c r="A39" s="165" t="s">
        <v>61</v>
      </c>
      <c r="B39" s="154">
        <v>2272</v>
      </c>
      <c r="C39" s="154">
        <v>170</v>
      </c>
      <c r="D39" s="167"/>
      <c r="E39" s="168">
        <v>0</v>
      </c>
      <c r="F39" s="167">
        <v>0</v>
      </c>
      <c r="G39" s="167"/>
      <c r="H39" s="167"/>
      <c r="I39" s="167"/>
      <c r="J39" s="167"/>
      <c r="K39" s="158">
        <f>G39+H39+I39+J39</f>
        <v>0</v>
      </c>
      <c r="L39" s="167"/>
      <c r="M39" s="167"/>
      <c r="N39" s="167"/>
      <c r="O39" s="167"/>
      <c r="P39" s="167">
        <f t="shared" si="8"/>
        <v>0</v>
      </c>
      <c r="Q39" s="167">
        <v>0</v>
      </c>
      <c r="R39" s="169">
        <f t="shared" si="9"/>
        <v>0</v>
      </c>
    </row>
    <row r="40" spans="1:18" s="138" customFormat="1" ht="12.75" thickTop="1" thickBot="1">
      <c r="A40" s="165" t="s">
        <v>62</v>
      </c>
      <c r="B40" s="154">
        <v>2273</v>
      </c>
      <c r="C40" s="154">
        <v>180</v>
      </c>
      <c r="D40" s="167"/>
      <c r="E40" s="168">
        <v>0</v>
      </c>
      <c r="F40" s="167">
        <v>0</v>
      </c>
      <c r="G40" s="167"/>
      <c r="H40" s="167"/>
      <c r="I40" s="167"/>
      <c r="J40" s="167"/>
      <c r="K40" s="158">
        <f>G40+H40+I40+J40</f>
        <v>0</v>
      </c>
      <c r="L40" s="167"/>
      <c r="M40" s="167"/>
      <c r="N40" s="167"/>
      <c r="O40" s="167"/>
      <c r="P40" s="167">
        <f t="shared" si="8"/>
        <v>0</v>
      </c>
      <c r="Q40" s="167">
        <v>0</v>
      </c>
      <c r="R40" s="169">
        <f t="shared" si="9"/>
        <v>0</v>
      </c>
    </row>
    <row r="41" spans="1:18" s="138" customFormat="1" ht="12.75" thickTop="1" thickBot="1">
      <c r="A41" s="165" t="s">
        <v>170</v>
      </c>
      <c r="B41" s="154">
        <v>2274</v>
      </c>
      <c r="C41" s="154">
        <v>190</v>
      </c>
      <c r="D41" s="167"/>
      <c r="E41" s="168">
        <v>0</v>
      </c>
      <c r="F41" s="167">
        <v>0</v>
      </c>
      <c r="G41" s="167"/>
      <c r="H41" s="167"/>
      <c r="I41" s="167"/>
      <c r="J41" s="167"/>
      <c r="K41" s="158">
        <f>G41+H41+I41+J41</f>
        <v>0</v>
      </c>
      <c r="L41" s="167"/>
      <c r="M41" s="167"/>
      <c r="N41" s="167"/>
      <c r="O41" s="167"/>
      <c r="P41" s="167">
        <f t="shared" si="8"/>
        <v>0</v>
      </c>
      <c r="Q41" s="167">
        <v>0</v>
      </c>
      <c r="R41" s="169">
        <f t="shared" si="9"/>
        <v>0</v>
      </c>
    </row>
    <row r="42" spans="1:18" s="138" customFormat="1" ht="12.75" thickTop="1" thickBot="1">
      <c r="A42" s="165" t="s">
        <v>171</v>
      </c>
      <c r="B42" s="154">
        <v>2275</v>
      </c>
      <c r="C42" s="154">
        <v>200</v>
      </c>
      <c r="D42" s="167"/>
      <c r="E42" s="168">
        <v>0</v>
      </c>
      <c r="F42" s="167">
        <v>0</v>
      </c>
      <c r="G42" s="167"/>
      <c r="H42" s="167"/>
      <c r="I42" s="167"/>
      <c r="J42" s="167"/>
      <c r="K42" s="158">
        <f>G42+H42+I42+J42</f>
        <v>0</v>
      </c>
      <c r="L42" s="167"/>
      <c r="M42" s="167"/>
      <c r="N42" s="167"/>
      <c r="O42" s="167"/>
      <c r="P42" s="167">
        <f t="shared" si="8"/>
        <v>0</v>
      </c>
      <c r="Q42" s="167">
        <v>0</v>
      </c>
      <c r="R42" s="169">
        <f t="shared" si="9"/>
        <v>0</v>
      </c>
    </row>
    <row r="43" spans="1:18" s="138" customFormat="1" ht="12.75" thickTop="1" thickBot="1">
      <c r="A43" s="165" t="s">
        <v>63</v>
      </c>
      <c r="B43" s="154">
        <v>2276</v>
      </c>
      <c r="C43" s="154">
        <v>210</v>
      </c>
      <c r="D43" s="167">
        <v>0</v>
      </c>
      <c r="E43" s="168">
        <v>0</v>
      </c>
      <c r="F43" s="167">
        <v>0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>
        <f t="shared" si="8"/>
        <v>0</v>
      </c>
      <c r="Q43" s="167">
        <v>0</v>
      </c>
      <c r="R43" s="169">
        <f t="shared" si="9"/>
        <v>0</v>
      </c>
    </row>
    <row r="44" spans="1:18" s="138" customFormat="1" ht="13.5" customHeight="1" thickTop="1" thickBot="1">
      <c r="A44" s="170" t="s">
        <v>64</v>
      </c>
      <c r="B44" s="156">
        <v>2280</v>
      </c>
      <c r="C44" s="156">
        <v>220</v>
      </c>
      <c r="D44" s="172">
        <f t="shared" ref="D44:R44" si="10">SUM(D45:D46)</f>
        <v>0</v>
      </c>
      <c r="E44" s="172">
        <f t="shared" si="10"/>
        <v>0</v>
      </c>
      <c r="F44" s="172">
        <f t="shared" si="10"/>
        <v>0</v>
      </c>
      <c r="G44" s="172">
        <f t="shared" si="10"/>
        <v>0</v>
      </c>
      <c r="H44" s="172">
        <f t="shared" si="10"/>
        <v>0</v>
      </c>
      <c r="I44" s="172">
        <f t="shared" si="10"/>
        <v>0</v>
      </c>
      <c r="J44" s="172">
        <f t="shared" si="10"/>
        <v>0</v>
      </c>
      <c r="K44" s="172">
        <f t="shared" si="10"/>
        <v>0</v>
      </c>
      <c r="L44" s="172">
        <f t="shared" si="10"/>
        <v>0</v>
      </c>
      <c r="M44" s="172">
        <f t="shared" si="10"/>
        <v>0</v>
      </c>
      <c r="N44" s="172">
        <f t="shared" si="10"/>
        <v>0</v>
      </c>
      <c r="O44" s="172">
        <f t="shared" si="10"/>
        <v>0</v>
      </c>
      <c r="P44" s="172">
        <f t="shared" si="10"/>
        <v>0</v>
      </c>
      <c r="Q44" s="172">
        <f t="shared" si="10"/>
        <v>0</v>
      </c>
      <c r="R44" s="172">
        <f t="shared" si="10"/>
        <v>0</v>
      </c>
    </row>
    <row r="45" spans="1:18" s="138" customFormat="1" ht="12.75" customHeight="1" thickTop="1" thickBot="1">
      <c r="A45" s="173" t="s">
        <v>65</v>
      </c>
      <c r="B45" s="154">
        <v>2281</v>
      </c>
      <c r="C45" s="154">
        <v>230</v>
      </c>
      <c r="D45" s="167">
        <v>0</v>
      </c>
      <c r="E45" s="167">
        <v>0</v>
      </c>
      <c r="F45" s="167">
        <v>0</v>
      </c>
      <c r="G45" s="167">
        <v>0</v>
      </c>
      <c r="H45" s="167"/>
      <c r="I45" s="167"/>
      <c r="J45" s="167"/>
      <c r="K45" s="167"/>
      <c r="L45" s="167"/>
      <c r="M45" s="167"/>
      <c r="N45" s="167"/>
      <c r="O45" s="167"/>
      <c r="P45" s="167">
        <f>L45+M45+N45+O45</f>
        <v>0</v>
      </c>
      <c r="Q45" s="167">
        <v>0</v>
      </c>
      <c r="R45" s="169">
        <f>K45-P45</f>
        <v>0</v>
      </c>
    </row>
    <row r="46" spans="1:18" s="138" customFormat="1" ht="12.75" customHeight="1" thickTop="1" thickBot="1">
      <c r="A46" s="174" t="s">
        <v>66</v>
      </c>
      <c r="B46" s="154">
        <v>2282</v>
      </c>
      <c r="C46" s="154">
        <v>240</v>
      </c>
      <c r="D46" s="167"/>
      <c r="E46" s="167"/>
      <c r="F46" s="167">
        <v>0</v>
      </c>
      <c r="G46" s="167"/>
      <c r="H46" s="167"/>
      <c r="I46" s="167"/>
      <c r="J46" s="167"/>
      <c r="K46" s="158">
        <f>G46+H46+I46+J46</f>
        <v>0</v>
      </c>
      <c r="L46" s="167"/>
      <c r="M46" s="167"/>
      <c r="N46" s="167"/>
      <c r="O46" s="167"/>
      <c r="P46" s="167">
        <f>L46+M46+N46+O46</f>
        <v>0</v>
      </c>
      <c r="Q46" s="167">
        <v>0</v>
      </c>
      <c r="R46" s="169">
        <f>K46-P46</f>
        <v>0</v>
      </c>
    </row>
    <row r="47" spans="1:18" s="138" customFormat="1" ht="12.75" thickTop="1" thickBot="1">
      <c r="A47" s="159" t="s">
        <v>67</v>
      </c>
      <c r="B47" s="156">
        <v>2400</v>
      </c>
      <c r="C47" s="156">
        <v>250</v>
      </c>
      <c r="D47" s="172">
        <f t="shared" ref="D47:R47" si="11">SUM(D48:D49)</f>
        <v>0</v>
      </c>
      <c r="E47" s="172">
        <f t="shared" si="11"/>
        <v>0</v>
      </c>
      <c r="F47" s="172">
        <f t="shared" si="11"/>
        <v>0</v>
      </c>
      <c r="G47" s="172">
        <f t="shared" si="11"/>
        <v>0</v>
      </c>
      <c r="H47" s="172">
        <f t="shared" si="11"/>
        <v>0</v>
      </c>
      <c r="I47" s="172">
        <f t="shared" si="11"/>
        <v>0</v>
      </c>
      <c r="J47" s="172">
        <f t="shared" si="11"/>
        <v>0</v>
      </c>
      <c r="K47" s="172">
        <f t="shared" si="11"/>
        <v>0</v>
      </c>
      <c r="L47" s="172">
        <f t="shared" si="11"/>
        <v>0</v>
      </c>
      <c r="M47" s="172">
        <f t="shared" si="11"/>
        <v>0</v>
      </c>
      <c r="N47" s="172">
        <f t="shared" si="11"/>
        <v>0</v>
      </c>
      <c r="O47" s="172">
        <f t="shared" si="11"/>
        <v>0</v>
      </c>
      <c r="P47" s="172">
        <f t="shared" si="11"/>
        <v>0</v>
      </c>
      <c r="Q47" s="172">
        <f t="shared" si="11"/>
        <v>0</v>
      </c>
      <c r="R47" s="172">
        <f t="shared" si="11"/>
        <v>0</v>
      </c>
    </row>
    <row r="48" spans="1:18" s="138" customFormat="1" ht="12.75" thickTop="1" thickBot="1">
      <c r="A48" s="175" t="s">
        <v>68</v>
      </c>
      <c r="B48" s="161">
        <v>2410</v>
      </c>
      <c r="C48" s="161">
        <v>260</v>
      </c>
      <c r="D48" s="164">
        <v>0</v>
      </c>
      <c r="E48" s="163">
        <v>0</v>
      </c>
      <c r="F48" s="164">
        <v>0</v>
      </c>
      <c r="G48" s="164">
        <v>0</v>
      </c>
      <c r="H48" s="164"/>
      <c r="I48" s="164"/>
      <c r="J48" s="164"/>
      <c r="K48" s="164"/>
      <c r="L48" s="164"/>
      <c r="M48" s="164"/>
      <c r="N48" s="164"/>
      <c r="O48" s="164"/>
      <c r="P48" s="164">
        <v>0</v>
      </c>
      <c r="Q48" s="164">
        <v>0</v>
      </c>
      <c r="R48" s="169">
        <f>K48-P48</f>
        <v>0</v>
      </c>
    </row>
    <row r="49" spans="1:18" s="138" customFormat="1" ht="12.75" thickTop="1" thickBot="1">
      <c r="A49" s="175" t="s">
        <v>69</v>
      </c>
      <c r="B49" s="161">
        <v>2420</v>
      </c>
      <c r="C49" s="161">
        <v>270</v>
      </c>
      <c r="D49" s="164">
        <v>0</v>
      </c>
      <c r="E49" s="163">
        <v>0</v>
      </c>
      <c r="F49" s="164">
        <v>0</v>
      </c>
      <c r="G49" s="164">
        <v>0</v>
      </c>
      <c r="H49" s="164"/>
      <c r="I49" s="164"/>
      <c r="J49" s="164"/>
      <c r="K49" s="164"/>
      <c r="L49" s="164"/>
      <c r="M49" s="164"/>
      <c r="N49" s="164"/>
      <c r="O49" s="164"/>
      <c r="P49" s="164">
        <v>0</v>
      </c>
      <c r="Q49" s="164">
        <v>0</v>
      </c>
      <c r="R49" s="169">
        <f>K49-P49</f>
        <v>0</v>
      </c>
    </row>
    <row r="50" spans="1:18" s="138" customFormat="1" ht="12" customHeight="1" thickTop="1" thickBot="1">
      <c r="A50" s="176" t="s">
        <v>70</v>
      </c>
      <c r="B50" s="156">
        <v>2600</v>
      </c>
      <c r="C50" s="156">
        <v>280</v>
      </c>
      <c r="D50" s="172">
        <f t="shared" ref="D50:R50" si="12">SUM(D51:D53)</f>
        <v>0</v>
      </c>
      <c r="E50" s="172">
        <f t="shared" si="12"/>
        <v>0</v>
      </c>
      <c r="F50" s="172">
        <f t="shared" si="12"/>
        <v>0</v>
      </c>
      <c r="G50" s="172">
        <f t="shared" si="12"/>
        <v>0</v>
      </c>
      <c r="H50" s="172">
        <f t="shared" si="12"/>
        <v>0</v>
      </c>
      <c r="I50" s="172">
        <f t="shared" si="12"/>
        <v>0</v>
      </c>
      <c r="J50" s="172">
        <f t="shared" si="12"/>
        <v>0</v>
      </c>
      <c r="K50" s="172">
        <f t="shared" si="12"/>
        <v>0</v>
      </c>
      <c r="L50" s="172">
        <f t="shared" si="12"/>
        <v>0</v>
      </c>
      <c r="M50" s="172">
        <f t="shared" si="12"/>
        <v>0</v>
      </c>
      <c r="N50" s="172">
        <f t="shared" si="12"/>
        <v>0</v>
      </c>
      <c r="O50" s="172">
        <f t="shared" si="12"/>
        <v>0</v>
      </c>
      <c r="P50" s="172">
        <f t="shared" si="12"/>
        <v>0</v>
      </c>
      <c r="Q50" s="172">
        <f t="shared" si="12"/>
        <v>0</v>
      </c>
      <c r="R50" s="172">
        <f t="shared" si="12"/>
        <v>0</v>
      </c>
    </row>
    <row r="51" spans="1:18" s="138" customFormat="1" ht="12.75" thickTop="1" thickBot="1">
      <c r="A51" s="170" t="s">
        <v>71</v>
      </c>
      <c r="B51" s="161">
        <v>2610</v>
      </c>
      <c r="C51" s="161">
        <v>290</v>
      </c>
      <c r="D51" s="177">
        <v>0</v>
      </c>
      <c r="E51" s="178">
        <v>0</v>
      </c>
      <c r="F51" s="177">
        <v>0</v>
      </c>
      <c r="G51" s="177">
        <v>0</v>
      </c>
      <c r="H51" s="177"/>
      <c r="I51" s="177"/>
      <c r="J51" s="177"/>
      <c r="K51" s="177"/>
      <c r="L51" s="177"/>
      <c r="M51" s="177"/>
      <c r="N51" s="177"/>
      <c r="O51" s="177"/>
      <c r="P51" s="177">
        <v>0</v>
      </c>
      <c r="Q51" s="177">
        <v>0</v>
      </c>
      <c r="R51" s="169">
        <f>K51-P51</f>
        <v>0</v>
      </c>
    </row>
    <row r="52" spans="1:18" s="138" customFormat="1" ht="12.75" thickTop="1" thickBot="1">
      <c r="A52" s="170" t="s">
        <v>72</v>
      </c>
      <c r="B52" s="161">
        <v>2620</v>
      </c>
      <c r="C52" s="161">
        <v>300</v>
      </c>
      <c r="D52" s="177">
        <v>0</v>
      </c>
      <c r="E52" s="178">
        <v>0</v>
      </c>
      <c r="F52" s="177">
        <v>0</v>
      </c>
      <c r="G52" s="177">
        <v>0</v>
      </c>
      <c r="H52" s="177"/>
      <c r="I52" s="177"/>
      <c r="J52" s="177"/>
      <c r="K52" s="177"/>
      <c r="L52" s="177"/>
      <c r="M52" s="177"/>
      <c r="N52" s="177"/>
      <c r="O52" s="177"/>
      <c r="P52" s="177">
        <v>0</v>
      </c>
      <c r="Q52" s="177">
        <v>0</v>
      </c>
      <c r="R52" s="169">
        <f>K52-P52</f>
        <v>0</v>
      </c>
    </row>
    <row r="53" spans="1:18" s="138" customFormat="1" ht="12.75" thickTop="1" thickBot="1">
      <c r="A53" s="175" t="s">
        <v>73</v>
      </c>
      <c r="B53" s="161">
        <v>2630</v>
      </c>
      <c r="C53" s="161">
        <v>310</v>
      </c>
      <c r="D53" s="177">
        <v>0</v>
      </c>
      <c r="E53" s="178">
        <v>0</v>
      </c>
      <c r="F53" s="177">
        <v>0</v>
      </c>
      <c r="G53" s="177">
        <v>0</v>
      </c>
      <c r="H53" s="177"/>
      <c r="I53" s="177"/>
      <c r="J53" s="177"/>
      <c r="K53" s="177"/>
      <c r="L53" s="177"/>
      <c r="M53" s="177"/>
      <c r="N53" s="177"/>
      <c r="O53" s="177"/>
      <c r="P53" s="177">
        <v>0</v>
      </c>
      <c r="Q53" s="177">
        <v>0</v>
      </c>
      <c r="R53" s="169">
        <f>K53-P53</f>
        <v>0</v>
      </c>
    </row>
    <row r="54" spans="1:18" s="138" customFormat="1" ht="12.75" thickTop="1" thickBot="1">
      <c r="A54" s="171" t="s">
        <v>74</v>
      </c>
      <c r="B54" s="156">
        <v>2700</v>
      </c>
      <c r="C54" s="156">
        <v>320</v>
      </c>
      <c r="D54" s="179">
        <f t="shared" ref="D54:R54" si="13">SUM(D55:D57)</f>
        <v>0</v>
      </c>
      <c r="E54" s="179">
        <f t="shared" si="13"/>
        <v>0</v>
      </c>
      <c r="F54" s="179">
        <f t="shared" si="13"/>
        <v>0</v>
      </c>
      <c r="G54" s="179">
        <f t="shared" si="13"/>
        <v>0</v>
      </c>
      <c r="H54" s="179">
        <f t="shared" si="13"/>
        <v>0</v>
      </c>
      <c r="I54" s="179">
        <f t="shared" si="13"/>
        <v>0</v>
      </c>
      <c r="J54" s="179">
        <f t="shared" si="13"/>
        <v>0</v>
      </c>
      <c r="K54" s="179">
        <f t="shared" si="13"/>
        <v>0</v>
      </c>
      <c r="L54" s="179">
        <f t="shared" si="13"/>
        <v>0</v>
      </c>
      <c r="M54" s="179">
        <f t="shared" si="13"/>
        <v>0</v>
      </c>
      <c r="N54" s="179">
        <f t="shared" si="13"/>
        <v>0</v>
      </c>
      <c r="O54" s="179">
        <f t="shared" si="13"/>
        <v>0</v>
      </c>
      <c r="P54" s="179">
        <f t="shared" si="13"/>
        <v>0</v>
      </c>
      <c r="Q54" s="179">
        <f t="shared" si="13"/>
        <v>0</v>
      </c>
      <c r="R54" s="179">
        <f t="shared" si="13"/>
        <v>0</v>
      </c>
    </row>
    <row r="55" spans="1:18" s="138" customFormat="1" ht="12.75" customHeight="1" thickTop="1" thickBot="1">
      <c r="A55" s="170" t="s">
        <v>75</v>
      </c>
      <c r="B55" s="161">
        <v>2710</v>
      </c>
      <c r="C55" s="161">
        <v>330</v>
      </c>
      <c r="D55" s="177">
        <v>0</v>
      </c>
      <c r="E55" s="178">
        <v>0</v>
      </c>
      <c r="F55" s="177">
        <v>0</v>
      </c>
      <c r="G55" s="177">
        <v>0</v>
      </c>
      <c r="H55" s="177"/>
      <c r="I55" s="177"/>
      <c r="J55" s="177"/>
      <c r="K55" s="177"/>
      <c r="L55" s="177"/>
      <c r="M55" s="177"/>
      <c r="N55" s="177"/>
      <c r="O55" s="177"/>
      <c r="P55" s="177">
        <v>0</v>
      </c>
      <c r="Q55" s="177">
        <v>0</v>
      </c>
      <c r="R55" s="169">
        <f>K55-P55</f>
        <v>0</v>
      </c>
    </row>
    <row r="56" spans="1:18" s="138" customFormat="1" ht="12.75" thickTop="1" thickBot="1">
      <c r="A56" s="170" t="s">
        <v>76</v>
      </c>
      <c r="B56" s="161">
        <v>2720</v>
      </c>
      <c r="C56" s="161">
        <v>340</v>
      </c>
      <c r="D56" s="177">
        <v>0</v>
      </c>
      <c r="E56" s="178">
        <v>0</v>
      </c>
      <c r="F56" s="177">
        <v>0</v>
      </c>
      <c r="G56" s="177">
        <v>0</v>
      </c>
      <c r="H56" s="177"/>
      <c r="I56" s="177"/>
      <c r="J56" s="177"/>
      <c r="K56" s="177"/>
      <c r="L56" s="177"/>
      <c r="M56" s="177"/>
      <c r="N56" s="177"/>
      <c r="O56" s="177"/>
      <c r="P56" s="177">
        <v>0</v>
      </c>
      <c r="Q56" s="177">
        <v>0</v>
      </c>
      <c r="R56" s="169">
        <f>K56-P56</f>
        <v>0</v>
      </c>
    </row>
    <row r="57" spans="1:18" s="226" customFormat="1" ht="12.75" thickTop="1" thickBot="1">
      <c r="A57" s="233" t="s">
        <v>77</v>
      </c>
      <c r="B57" s="232">
        <v>2730</v>
      </c>
      <c r="C57" s="232">
        <v>350</v>
      </c>
      <c r="D57" s="177"/>
      <c r="E57" s="178">
        <v>0</v>
      </c>
      <c r="F57" s="177">
        <v>0</v>
      </c>
      <c r="G57" s="177"/>
      <c r="H57" s="177"/>
      <c r="I57" s="177"/>
      <c r="J57" s="177"/>
      <c r="K57" s="158">
        <f>G57+H57+I57+J57</f>
        <v>0</v>
      </c>
      <c r="L57" s="177"/>
      <c r="M57" s="177"/>
      <c r="N57" s="177"/>
      <c r="O57" s="177"/>
      <c r="P57" s="177"/>
      <c r="Q57" s="177">
        <v>0</v>
      </c>
      <c r="R57" s="169">
        <f>K57-P57</f>
        <v>0</v>
      </c>
    </row>
    <row r="58" spans="1:18" s="138" customFormat="1" ht="12.75" thickTop="1" thickBot="1">
      <c r="A58" s="171" t="s">
        <v>78</v>
      </c>
      <c r="B58" s="156">
        <v>2800</v>
      </c>
      <c r="C58" s="156">
        <v>360</v>
      </c>
      <c r="D58" s="180"/>
      <c r="E58" s="179">
        <v>0</v>
      </c>
      <c r="F58" s="180">
        <v>0</v>
      </c>
      <c r="G58" s="180"/>
      <c r="H58" s="180"/>
      <c r="I58" s="180"/>
      <c r="J58" s="180"/>
      <c r="K58" s="158">
        <f>G58+H58+I58+J58</f>
        <v>0</v>
      </c>
      <c r="L58" s="180"/>
      <c r="M58" s="180"/>
      <c r="N58" s="180"/>
      <c r="O58" s="180"/>
      <c r="P58" s="180">
        <f>L58+M58+N58+O58</f>
        <v>0</v>
      </c>
      <c r="Q58" s="180">
        <v>0</v>
      </c>
      <c r="R58" s="169">
        <f>K58-P58</f>
        <v>0</v>
      </c>
    </row>
    <row r="59" spans="1:18" s="138" customFormat="1" ht="12.75" thickTop="1" thickBot="1">
      <c r="A59" s="156" t="s">
        <v>79</v>
      </c>
      <c r="B59" s="156">
        <v>3000</v>
      </c>
      <c r="C59" s="156">
        <v>370</v>
      </c>
      <c r="D59" s="179">
        <f t="shared" ref="D59:R59" si="14">D60+D74</f>
        <v>0</v>
      </c>
      <c r="E59" s="179">
        <f t="shared" si="14"/>
        <v>0</v>
      </c>
      <c r="F59" s="179">
        <f t="shared" si="14"/>
        <v>0</v>
      </c>
      <c r="G59" s="179">
        <f t="shared" si="14"/>
        <v>0</v>
      </c>
      <c r="H59" s="179">
        <f t="shared" si="14"/>
        <v>0</v>
      </c>
      <c r="I59" s="179">
        <f t="shared" si="14"/>
        <v>0</v>
      </c>
      <c r="J59" s="179">
        <f t="shared" si="14"/>
        <v>0</v>
      </c>
      <c r="K59" s="179">
        <f t="shared" si="14"/>
        <v>0</v>
      </c>
      <c r="L59" s="179">
        <f t="shared" si="14"/>
        <v>0</v>
      </c>
      <c r="M59" s="179">
        <f t="shared" si="14"/>
        <v>0</v>
      </c>
      <c r="N59" s="179">
        <f t="shared" si="14"/>
        <v>0</v>
      </c>
      <c r="O59" s="179">
        <f t="shared" si="14"/>
        <v>0</v>
      </c>
      <c r="P59" s="179">
        <f t="shared" si="14"/>
        <v>0</v>
      </c>
      <c r="Q59" s="179">
        <f t="shared" si="14"/>
        <v>0</v>
      </c>
      <c r="R59" s="179">
        <f t="shared" si="14"/>
        <v>0</v>
      </c>
    </row>
    <row r="60" spans="1:18" s="138" customFormat="1" ht="12.75" thickTop="1" thickBot="1">
      <c r="A60" s="159" t="s">
        <v>80</v>
      </c>
      <c r="B60" s="156">
        <v>3100</v>
      </c>
      <c r="C60" s="156">
        <v>380</v>
      </c>
      <c r="D60" s="179">
        <f t="shared" ref="D60:R60" si="15">D61+D62+D65+D68+D72+D73</f>
        <v>0</v>
      </c>
      <c r="E60" s="179">
        <f t="shared" si="15"/>
        <v>0</v>
      </c>
      <c r="F60" s="179">
        <f t="shared" si="15"/>
        <v>0</v>
      </c>
      <c r="G60" s="179">
        <f t="shared" si="15"/>
        <v>0</v>
      </c>
      <c r="H60" s="179">
        <f t="shared" si="15"/>
        <v>0</v>
      </c>
      <c r="I60" s="179">
        <f t="shared" si="15"/>
        <v>0</v>
      </c>
      <c r="J60" s="179">
        <f t="shared" si="15"/>
        <v>0</v>
      </c>
      <c r="K60" s="179">
        <f t="shared" si="15"/>
        <v>0</v>
      </c>
      <c r="L60" s="179">
        <f t="shared" si="15"/>
        <v>0</v>
      </c>
      <c r="M60" s="179">
        <f t="shared" si="15"/>
        <v>0</v>
      </c>
      <c r="N60" s="179">
        <f t="shared" si="15"/>
        <v>0</v>
      </c>
      <c r="O60" s="179">
        <f t="shared" si="15"/>
        <v>0</v>
      </c>
      <c r="P60" s="179">
        <f t="shared" si="15"/>
        <v>0</v>
      </c>
      <c r="Q60" s="179">
        <f t="shared" si="15"/>
        <v>0</v>
      </c>
      <c r="R60" s="179">
        <f t="shared" si="15"/>
        <v>0</v>
      </c>
    </row>
    <row r="61" spans="1:18" s="138" customFormat="1" ht="12.75" thickTop="1" thickBot="1">
      <c r="A61" s="170" t="s">
        <v>81</v>
      </c>
      <c r="B61" s="161">
        <v>3110</v>
      </c>
      <c r="C61" s="161">
        <v>390</v>
      </c>
      <c r="D61" s="345">
        <f>[1]МАТІВ!$E$187</f>
        <v>0</v>
      </c>
      <c r="E61" s="178">
        <v>0</v>
      </c>
      <c r="F61" s="177">
        <v>0</v>
      </c>
      <c r="G61" s="345">
        <f>[1]МАТІВ!$U$187</f>
        <v>0</v>
      </c>
      <c r="H61" s="345">
        <f>[1]МАТІВ!$AK$187</f>
        <v>0</v>
      </c>
      <c r="I61" s="345">
        <f>[1]МАТІВ!$BA$187</f>
        <v>0</v>
      </c>
      <c r="J61" s="345">
        <f>[1]МАТІВ!$BQ$187</f>
        <v>0</v>
      </c>
      <c r="K61" s="177"/>
      <c r="L61" s="345">
        <f>G61</f>
        <v>0</v>
      </c>
      <c r="M61" s="345">
        <f>H61</f>
        <v>0</v>
      </c>
      <c r="N61" s="345">
        <f>I61</f>
        <v>0</v>
      </c>
      <c r="O61" s="345">
        <f>J61</f>
        <v>0</v>
      </c>
      <c r="P61" s="177">
        <v>0</v>
      </c>
      <c r="Q61" s="177">
        <v>0</v>
      </c>
      <c r="R61" s="169">
        <f t="shared" ref="R61:R73" si="16">K61-P61</f>
        <v>0</v>
      </c>
    </row>
    <row r="62" spans="1:18" s="138" customFormat="1" ht="12.75" thickTop="1" thickBot="1">
      <c r="A62" s="175" t="s">
        <v>82</v>
      </c>
      <c r="B62" s="161">
        <v>3120</v>
      </c>
      <c r="C62" s="161">
        <v>400</v>
      </c>
      <c r="D62" s="181">
        <f>SUM(D63:D64)</f>
        <v>0</v>
      </c>
      <c r="E62" s="181">
        <f>SUM(E63:E64)</f>
        <v>0</v>
      </c>
      <c r="F62" s="181">
        <f>SUM(F63:F64)</f>
        <v>0</v>
      </c>
      <c r="G62" s="181">
        <f>SUM(G63:G64)</f>
        <v>0</v>
      </c>
      <c r="H62" s="181"/>
      <c r="I62" s="181"/>
      <c r="J62" s="181"/>
      <c r="K62" s="181"/>
      <c r="L62" s="181"/>
      <c r="M62" s="181"/>
      <c r="N62" s="181"/>
      <c r="O62" s="181"/>
      <c r="P62" s="181">
        <f>SUM(P63:P64)</f>
        <v>0</v>
      </c>
      <c r="Q62" s="181">
        <f>SUM(Q63:Q64)</f>
        <v>0</v>
      </c>
      <c r="R62" s="169">
        <f t="shared" si="16"/>
        <v>0</v>
      </c>
    </row>
    <row r="63" spans="1:18" s="138" customFormat="1" ht="12.75" thickTop="1" thickBot="1">
      <c r="A63" s="165" t="s">
        <v>83</v>
      </c>
      <c r="B63" s="154">
        <v>3121</v>
      </c>
      <c r="C63" s="154">
        <v>410</v>
      </c>
      <c r="D63" s="182">
        <v>0</v>
      </c>
      <c r="E63" s="183">
        <v>0</v>
      </c>
      <c r="F63" s="182">
        <v>0</v>
      </c>
      <c r="G63" s="182">
        <v>0</v>
      </c>
      <c r="H63" s="182"/>
      <c r="I63" s="182"/>
      <c r="J63" s="182"/>
      <c r="K63" s="182"/>
      <c r="L63" s="182"/>
      <c r="M63" s="182"/>
      <c r="N63" s="182"/>
      <c r="O63" s="182"/>
      <c r="P63" s="182">
        <v>0</v>
      </c>
      <c r="Q63" s="182">
        <v>0</v>
      </c>
      <c r="R63" s="169">
        <f t="shared" si="16"/>
        <v>0</v>
      </c>
    </row>
    <row r="64" spans="1:18" s="138" customFormat="1" ht="12.75" thickTop="1" thickBot="1">
      <c r="A64" s="165" t="s">
        <v>84</v>
      </c>
      <c r="B64" s="154">
        <v>3122</v>
      </c>
      <c r="C64" s="154">
        <v>420</v>
      </c>
      <c r="D64" s="182">
        <v>0</v>
      </c>
      <c r="E64" s="183">
        <v>0</v>
      </c>
      <c r="F64" s="182">
        <v>0</v>
      </c>
      <c r="G64" s="182">
        <v>0</v>
      </c>
      <c r="H64" s="182"/>
      <c r="I64" s="182"/>
      <c r="J64" s="182"/>
      <c r="K64" s="182"/>
      <c r="L64" s="182"/>
      <c r="M64" s="182"/>
      <c r="N64" s="182"/>
      <c r="O64" s="182"/>
      <c r="P64" s="182">
        <v>0</v>
      </c>
      <c r="Q64" s="182">
        <v>0</v>
      </c>
      <c r="R64" s="169">
        <f t="shared" si="16"/>
        <v>0</v>
      </c>
    </row>
    <row r="65" spans="1:18" s="138" customFormat="1" ht="12.75" thickTop="1" thickBot="1">
      <c r="A65" s="160" t="s">
        <v>85</v>
      </c>
      <c r="B65" s="161">
        <v>3130</v>
      </c>
      <c r="C65" s="161">
        <v>430</v>
      </c>
      <c r="D65" s="178">
        <f>SUM(D66:D67)</f>
        <v>0</v>
      </c>
      <c r="E65" s="178">
        <f>SUM(E66:E67)</f>
        <v>0</v>
      </c>
      <c r="F65" s="178">
        <f>SUM(F66:F67)</f>
        <v>0</v>
      </c>
      <c r="G65" s="178">
        <f>SUM(G66:G67)</f>
        <v>0</v>
      </c>
      <c r="H65" s="178"/>
      <c r="I65" s="178"/>
      <c r="J65" s="178"/>
      <c r="K65" s="178"/>
      <c r="L65" s="178"/>
      <c r="M65" s="178"/>
      <c r="N65" s="178"/>
      <c r="O65" s="178"/>
      <c r="P65" s="178">
        <f>SUM(P66:P67)</f>
        <v>0</v>
      </c>
      <c r="Q65" s="178">
        <f>SUM(Q66:Q67)</f>
        <v>0</v>
      </c>
      <c r="R65" s="169">
        <f t="shared" si="16"/>
        <v>0</v>
      </c>
    </row>
    <row r="66" spans="1:18" s="138" customFormat="1" ht="12.75" thickTop="1" thickBot="1">
      <c r="A66" s="165" t="s">
        <v>86</v>
      </c>
      <c r="B66" s="154">
        <v>3131</v>
      </c>
      <c r="C66" s="154">
        <v>440</v>
      </c>
      <c r="D66" s="182">
        <v>0</v>
      </c>
      <c r="E66" s="183">
        <v>0</v>
      </c>
      <c r="F66" s="182">
        <v>0</v>
      </c>
      <c r="G66" s="182">
        <v>0</v>
      </c>
      <c r="H66" s="182"/>
      <c r="I66" s="182"/>
      <c r="J66" s="182"/>
      <c r="K66" s="182"/>
      <c r="L66" s="182"/>
      <c r="M66" s="182"/>
      <c r="N66" s="182"/>
      <c r="O66" s="182"/>
      <c r="P66" s="182">
        <v>0</v>
      </c>
      <c r="Q66" s="182">
        <v>0</v>
      </c>
      <c r="R66" s="169">
        <f t="shared" si="16"/>
        <v>0</v>
      </c>
    </row>
    <row r="67" spans="1:18" s="138" customFormat="1" ht="12.75" thickTop="1" thickBot="1">
      <c r="A67" s="165" t="s">
        <v>87</v>
      </c>
      <c r="B67" s="154">
        <v>3132</v>
      </c>
      <c r="C67" s="154">
        <v>450</v>
      </c>
      <c r="D67" s="182">
        <v>0</v>
      </c>
      <c r="E67" s="183">
        <v>0</v>
      </c>
      <c r="F67" s="182">
        <v>0</v>
      </c>
      <c r="G67" s="182">
        <v>0</v>
      </c>
      <c r="H67" s="182"/>
      <c r="I67" s="182"/>
      <c r="J67" s="182"/>
      <c r="K67" s="182"/>
      <c r="L67" s="182"/>
      <c r="M67" s="182"/>
      <c r="N67" s="182"/>
      <c r="O67" s="182"/>
      <c r="P67" s="182">
        <v>0</v>
      </c>
      <c r="Q67" s="182">
        <v>0</v>
      </c>
      <c r="R67" s="169">
        <f t="shared" si="16"/>
        <v>0</v>
      </c>
    </row>
    <row r="68" spans="1:18" s="138" customFormat="1" ht="12.75" thickTop="1" thickBot="1">
      <c r="A68" s="160" t="s">
        <v>88</v>
      </c>
      <c r="B68" s="161">
        <v>3140</v>
      </c>
      <c r="C68" s="161">
        <v>460</v>
      </c>
      <c r="D68" s="178">
        <f>SUM(D69:D71)</f>
        <v>0</v>
      </c>
      <c r="E68" s="178">
        <f>SUM(E69:E71)</f>
        <v>0</v>
      </c>
      <c r="F68" s="178">
        <f>SUM(F69:F71)</f>
        <v>0</v>
      </c>
      <c r="G68" s="178">
        <f>SUM(G69:G71)</f>
        <v>0</v>
      </c>
      <c r="H68" s="178"/>
      <c r="I68" s="178"/>
      <c r="J68" s="178"/>
      <c r="K68" s="178"/>
      <c r="L68" s="178"/>
      <c r="M68" s="178"/>
      <c r="N68" s="178"/>
      <c r="O68" s="178"/>
      <c r="P68" s="178">
        <f>SUM(P69:P71)</f>
        <v>0</v>
      </c>
      <c r="Q68" s="178">
        <f>SUM(Q69:Q71)</f>
        <v>0</v>
      </c>
      <c r="R68" s="169">
        <f t="shared" si="16"/>
        <v>0</v>
      </c>
    </row>
    <row r="69" spans="1:18" s="138" customFormat="1" ht="13.5" thickTop="1" thickBot="1">
      <c r="A69" s="184" t="s">
        <v>113</v>
      </c>
      <c r="B69" s="154">
        <v>3141</v>
      </c>
      <c r="C69" s="154">
        <v>470</v>
      </c>
      <c r="D69" s="182">
        <v>0</v>
      </c>
      <c r="E69" s="183">
        <v>0</v>
      </c>
      <c r="F69" s="182">
        <v>0</v>
      </c>
      <c r="G69" s="182">
        <v>0</v>
      </c>
      <c r="H69" s="182"/>
      <c r="I69" s="182"/>
      <c r="J69" s="182"/>
      <c r="K69" s="182"/>
      <c r="L69" s="182"/>
      <c r="M69" s="182"/>
      <c r="N69" s="182"/>
      <c r="O69" s="182"/>
      <c r="P69" s="182">
        <v>0</v>
      </c>
      <c r="Q69" s="182">
        <v>0</v>
      </c>
      <c r="R69" s="169">
        <f t="shared" si="16"/>
        <v>0</v>
      </c>
    </row>
    <row r="70" spans="1:18" s="138" customFormat="1" ht="13.5" thickTop="1" thickBot="1">
      <c r="A70" s="184" t="s">
        <v>114</v>
      </c>
      <c r="B70" s="154">
        <v>3142</v>
      </c>
      <c r="C70" s="154">
        <v>480</v>
      </c>
      <c r="D70" s="182">
        <v>0</v>
      </c>
      <c r="E70" s="183">
        <v>0</v>
      </c>
      <c r="F70" s="182">
        <v>0</v>
      </c>
      <c r="G70" s="182">
        <v>0</v>
      </c>
      <c r="H70" s="182"/>
      <c r="I70" s="182"/>
      <c r="J70" s="182"/>
      <c r="K70" s="182"/>
      <c r="L70" s="182"/>
      <c r="M70" s="182"/>
      <c r="N70" s="182"/>
      <c r="O70" s="182"/>
      <c r="P70" s="182">
        <v>0</v>
      </c>
      <c r="Q70" s="182">
        <v>0</v>
      </c>
      <c r="R70" s="169">
        <f t="shared" si="16"/>
        <v>0</v>
      </c>
    </row>
    <row r="71" spans="1:18" s="138" customFormat="1" ht="13.5" thickTop="1" thickBot="1">
      <c r="A71" s="184" t="s">
        <v>115</v>
      </c>
      <c r="B71" s="154">
        <v>3143</v>
      </c>
      <c r="C71" s="154">
        <v>490</v>
      </c>
      <c r="D71" s="182">
        <v>0</v>
      </c>
      <c r="E71" s="183">
        <v>0</v>
      </c>
      <c r="F71" s="182">
        <v>0</v>
      </c>
      <c r="G71" s="182">
        <v>0</v>
      </c>
      <c r="H71" s="182"/>
      <c r="I71" s="182"/>
      <c r="J71" s="182"/>
      <c r="K71" s="182"/>
      <c r="L71" s="182"/>
      <c r="M71" s="182"/>
      <c r="N71" s="182"/>
      <c r="O71" s="182"/>
      <c r="P71" s="182">
        <v>0</v>
      </c>
      <c r="Q71" s="182">
        <v>0</v>
      </c>
      <c r="R71" s="169">
        <f t="shared" si="16"/>
        <v>0</v>
      </c>
    </row>
    <row r="72" spans="1:18" s="138" customFormat="1" ht="12.75" thickTop="1" thickBot="1">
      <c r="A72" s="160" t="s">
        <v>89</v>
      </c>
      <c r="B72" s="161">
        <v>3150</v>
      </c>
      <c r="C72" s="161">
        <v>500</v>
      </c>
      <c r="D72" s="177">
        <v>0</v>
      </c>
      <c r="E72" s="178">
        <v>0</v>
      </c>
      <c r="F72" s="177">
        <v>0</v>
      </c>
      <c r="G72" s="177">
        <v>0</v>
      </c>
      <c r="H72" s="177"/>
      <c r="I72" s="177"/>
      <c r="J72" s="177"/>
      <c r="K72" s="177"/>
      <c r="L72" s="177"/>
      <c r="M72" s="177"/>
      <c r="N72" s="177"/>
      <c r="O72" s="177"/>
      <c r="P72" s="177">
        <v>0</v>
      </c>
      <c r="Q72" s="177">
        <v>0</v>
      </c>
      <c r="R72" s="169">
        <f t="shared" si="16"/>
        <v>0</v>
      </c>
    </row>
    <row r="73" spans="1:18" s="138" customFormat="1" ht="12.75" thickTop="1" thickBot="1">
      <c r="A73" s="160" t="s">
        <v>90</v>
      </c>
      <c r="B73" s="161">
        <v>3160</v>
      </c>
      <c r="C73" s="161">
        <v>510</v>
      </c>
      <c r="D73" s="177">
        <v>0</v>
      </c>
      <c r="E73" s="178">
        <v>0</v>
      </c>
      <c r="F73" s="177">
        <v>0</v>
      </c>
      <c r="G73" s="177">
        <v>0</v>
      </c>
      <c r="H73" s="177"/>
      <c r="I73" s="177"/>
      <c r="J73" s="177"/>
      <c r="K73" s="177"/>
      <c r="L73" s="177"/>
      <c r="M73" s="177"/>
      <c r="N73" s="177"/>
      <c r="O73" s="177"/>
      <c r="P73" s="177">
        <v>0</v>
      </c>
      <c r="Q73" s="177">
        <v>0</v>
      </c>
      <c r="R73" s="169">
        <f t="shared" si="16"/>
        <v>0</v>
      </c>
    </row>
    <row r="74" spans="1:18" s="138" customFormat="1" ht="12.75" thickTop="1" thickBot="1">
      <c r="A74" s="159" t="s">
        <v>91</v>
      </c>
      <c r="B74" s="156">
        <v>3200</v>
      </c>
      <c r="C74" s="156">
        <v>520</v>
      </c>
      <c r="D74" s="179">
        <f t="shared" ref="D74:R74" si="17">SUM(D75:D78)</f>
        <v>0</v>
      </c>
      <c r="E74" s="179">
        <f t="shared" si="17"/>
        <v>0</v>
      </c>
      <c r="F74" s="179">
        <f t="shared" si="17"/>
        <v>0</v>
      </c>
      <c r="G74" s="179">
        <f t="shared" si="17"/>
        <v>0</v>
      </c>
      <c r="H74" s="179">
        <f t="shared" si="17"/>
        <v>0</v>
      </c>
      <c r="I74" s="179">
        <f t="shared" si="17"/>
        <v>0</v>
      </c>
      <c r="J74" s="179">
        <f t="shared" si="17"/>
        <v>0</v>
      </c>
      <c r="K74" s="179">
        <f t="shared" si="17"/>
        <v>0</v>
      </c>
      <c r="L74" s="179">
        <f t="shared" si="17"/>
        <v>0</v>
      </c>
      <c r="M74" s="179">
        <f t="shared" si="17"/>
        <v>0</v>
      </c>
      <c r="N74" s="179">
        <f t="shared" si="17"/>
        <v>0</v>
      </c>
      <c r="O74" s="179">
        <f t="shared" si="17"/>
        <v>0</v>
      </c>
      <c r="P74" s="179">
        <f t="shared" si="17"/>
        <v>0</v>
      </c>
      <c r="Q74" s="179">
        <f t="shared" si="17"/>
        <v>0</v>
      </c>
      <c r="R74" s="179">
        <f t="shared" si="17"/>
        <v>0</v>
      </c>
    </row>
    <row r="75" spans="1:18" s="138" customFormat="1" ht="12.75" thickTop="1" thickBot="1">
      <c r="A75" s="170" t="s">
        <v>92</v>
      </c>
      <c r="B75" s="161">
        <v>3210</v>
      </c>
      <c r="C75" s="161">
        <v>530</v>
      </c>
      <c r="D75" s="185">
        <v>0</v>
      </c>
      <c r="E75" s="186">
        <v>0</v>
      </c>
      <c r="F75" s="185">
        <v>0</v>
      </c>
      <c r="G75" s="185">
        <v>0</v>
      </c>
      <c r="H75" s="185"/>
      <c r="I75" s="185"/>
      <c r="J75" s="185"/>
      <c r="K75" s="185"/>
      <c r="L75" s="185"/>
      <c r="M75" s="185"/>
      <c r="N75" s="185"/>
      <c r="O75" s="185"/>
      <c r="P75" s="185">
        <v>0</v>
      </c>
      <c r="Q75" s="185">
        <v>0</v>
      </c>
      <c r="R75" s="169">
        <f t="shared" ref="R75:R83" si="18">K75-P75</f>
        <v>0</v>
      </c>
    </row>
    <row r="76" spans="1:18" s="138" customFormat="1" ht="12.75" thickTop="1" thickBot="1">
      <c r="A76" s="170" t="s">
        <v>93</v>
      </c>
      <c r="B76" s="161">
        <v>3220</v>
      </c>
      <c r="C76" s="161">
        <v>540</v>
      </c>
      <c r="D76" s="185">
        <v>0</v>
      </c>
      <c r="E76" s="186">
        <v>0</v>
      </c>
      <c r="F76" s="185">
        <v>0</v>
      </c>
      <c r="G76" s="185">
        <v>0</v>
      </c>
      <c r="H76" s="185"/>
      <c r="I76" s="185"/>
      <c r="J76" s="185"/>
      <c r="K76" s="185"/>
      <c r="L76" s="185"/>
      <c r="M76" s="185"/>
      <c r="N76" s="185"/>
      <c r="O76" s="185"/>
      <c r="P76" s="185">
        <v>0</v>
      </c>
      <c r="Q76" s="185">
        <v>0</v>
      </c>
      <c r="R76" s="169">
        <f t="shared" si="18"/>
        <v>0</v>
      </c>
    </row>
    <row r="77" spans="1:18" s="138" customFormat="1" ht="12.75" thickTop="1" thickBot="1">
      <c r="A77" s="160" t="s">
        <v>94</v>
      </c>
      <c r="B77" s="161">
        <v>3230</v>
      </c>
      <c r="C77" s="161">
        <v>550</v>
      </c>
      <c r="D77" s="185">
        <v>0</v>
      </c>
      <c r="E77" s="186">
        <v>0</v>
      </c>
      <c r="F77" s="185">
        <v>0</v>
      </c>
      <c r="G77" s="185">
        <v>0</v>
      </c>
      <c r="H77" s="185"/>
      <c r="I77" s="185"/>
      <c r="J77" s="185"/>
      <c r="K77" s="185"/>
      <c r="L77" s="185"/>
      <c r="M77" s="185"/>
      <c r="N77" s="185"/>
      <c r="O77" s="185"/>
      <c r="P77" s="185">
        <v>0</v>
      </c>
      <c r="Q77" s="185">
        <v>0</v>
      </c>
      <c r="R77" s="169">
        <f t="shared" si="18"/>
        <v>0</v>
      </c>
    </row>
    <row r="78" spans="1:18" s="138" customFormat="1" ht="12.75" thickTop="1" thickBot="1">
      <c r="A78" s="170" t="s">
        <v>95</v>
      </c>
      <c r="B78" s="161">
        <v>3240</v>
      </c>
      <c r="C78" s="161">
        <v>560</v>
      </c>
      <c r="D78" s="177">
        <v>0</v>
      </c>
      <c r="E78" s="178">
        <v>0</v>
      </c>
      <c r="F78" s="177">
        <v>0</v>
      </c>
      <c r="G78" s="177">
        <v>0</v>
      </c>
      <c r="H78" s="177"/>
      <c r="I78" s="177"/>
      <c r="J78" s="177"/>
      <c r="K78" s="177"/>
      <c r="L78" s="177"/>
      <c r="M78" s="177"/>
      <c r="N78" s="177"/>
      <c r="O78" s="177"/>
      <c r="P78" s="177">
        <v>0</v>
      </c>
      <c r="Q78" s="177">
        <v>0</v>
      </c>
      <c r="R78" s="169">
        <f t="shared" si="18"/>
        <v>0</v>
      </c>
    </row>
    <row r="79" spans="1:18" s="138" customFormat="1" ht="12.75" thickTop="1" thickBot="1">
      <c r="A79" s="156" t="s">
        <v>97</v>
      </c>
      <c r="B79" s="156">
        <v>4100</v>
      </c>
      <c r="C79" s="156">
        <v>570</v>
      </c>
      <c r="D79" s="186">
        <f t="shared" ref="D79:Q79" si="19">SUM(D80)</f>
        <v>0</v>
      </c>
      <c r="E79" s="186">
        <f t="shared" si="19"/>
        <v>0</v>
      </c>
      <c r="F79" s="186">
        <f t="shared" si="19"/>
        <v>0</v>
      </c>
      <c r="G79" s="186">
        <f t="shared" si="19"/>
        <v>0</v>
      </c>
      <c r="H79" s="186">
        <f t="shared" si="19"/>
        <v>0</v>
      </c>
      <c r="I79" s="186">
        <f t="shared" si="19"/>
        <v>0</v>
      </c>
      <c r="J79" s="186">
        <f t="shared" si="19"/>
        <v>0</v>
      </c>
      <c r="K79" s="186">
        <f t="shared" si="19"/>
        <v>0</v>
      </c>
      <c r="L79" s="186">
        <f t="shared" si="19"/>
        <v>0</v>
      </c>
      <c r="M79" s="186">
        <f t="shared" si="19"/>
        <v>0</v>
      </c>
      <c r="N79" s="186">
        <f t="shared" si="19"/>
        <v>0</v>
      </c>
      <c r="O79" s="186">
        <f t="shared" si="19"/>
        <v>0</v>
      </c>
      <c r="P79" s="186">
        <f t="shared" si="19"/>
        <v>0</v>
      </c>
      <c r="Q79" s="186">
        <f t="shared" si="19"/>
        <v>0</v>
      </c>
      <c r="R79" s="169">
        <f t="shared" si="18"/>
        <v>0</v>
      </c>
    </row>
    <row r="80" spans="1:18" s="138" customFormat="1" ht="12.75" thickTop="1" thickBot="1">
      <c r="A80" s="160" t="s">
        <v>98</v>
      </c>
      <c r="B80" s="161">
        <v>4110</v>
      </c>
      <c r="C80" s="161">
        <v>580</v>
      </c>
      <c r="D80" s="178">
        <f>SUM(D81:D83)</f>
        <v>0</v>
      </c>
      <c r="E80" s="178">
        <f>SUM(E81:E83)</f>
        <v>0</v>
      </c>
      <c r="F80" s="178">
        <f>SUM(F81:F83)</f>
        <v>0</v>
      </c>
      <c r="G80" s="178">
        <f>SUM(G81:G83)</f>
        <v>0</v>
      </c>
      <c r="H80" s="178"/>
      <c r="I80" s="178"/>
      <c r="J80" s="178"/>
      <c r="K80" s="178"/>
      <c r="L80" s="178"/>
      <c r="M80" s="178"/>
      <c r="N80" s="178"/>
      <c r="O80" s="178"/>
      <c r="P80" s="178">
        <f>SUM(P81:P83)</f>
        <v>0</v>
      </c>
      <c r="Q80" s="178">
        <f>SUM(Q81:Q83)</f>
        <v>0</v>
      </c>
      <c r="R80" s="169">
        <f t="shared" si="18"/>
        <v>0</v>
      </c>
    </row>
    <row r="81" spans="1:18" s="138" customFormat="1" ht="12.75" thickTop="1" thickBot="1">
      <c r="A81" s="165" t="s">
        <v>99</v>
      </c>
      <c r="B81" s="154">
        <v>4111</v>
      </c>
      <c r="C81" s="154">
        <v>590</v>
      </c>
      <c r="D81" s="177">
        <v>0</v>
      </c>
      <c r="E81" s="178">
        <v>0</v>
      </c>
      <c r="F81" s="177">
        <v>0</v>
      </c>
      <c r="G81" s="177">
        <v>0</v>
      </c>
      <c r="H81" s="177"/>
      <c r="I81" s="177"/>
      <c r="J81" s="177"/>
      <c r="K81" s="177"/>
      <c r="L81" s="177"/>
      <c r="M81" s="177"/>
      <c r="N81" s="177"/>
      <c r="O81" s="177"/>
      <c r="P81" s="177">
        <v>0</v>
      </c>
      <c r="Q81" s="177">
        <v>0</v>
      </c>
      <c r="R81" s="169">
        <f t="shared" si="18"/>
        <v>0</v>
      </c>
    </row>
    <row r="82" spans="1:18" s="138" customFormat="1" ht="12.75" customHeight="1" thickTop="1" thickBot="1">
      <c r="A82" s="165" t="s">
        <v>100</v>
      </c>
      <c r="B82" s="154">
        <v>4112</v>
      </c>
      <c r="C82" s="154">
        <v>600</v>
      </c>
      <c r="D82" s="177">
        <v>0</v>
      </c>
      <c r="E82" s="178">
        <v>0</v>
      </c>
      <c r="F82" s="177">
        <v>0</v>
      </c>
      <c r="G82" s="177">
        <v>0</v>
      </c>
      <c r="H82" s="177"/>
      <c r="I82" s="177"/>
      <c r="J82" s="177"/>
      <c r="K82" s="177"/>
      <c r="L82" s="177"/>
      <c r="M82" s="177"/>
      <c r="N82" s="177"/>
      <c r="O82" s="177"/>
      <c r="P82" s="177">
        <v>0</v>
      </c>
      <c r="Q82" s="177">
        <v>0</v>
      </c>
      <c r="R82" s="169">
        <f t="shared" si="18"/>
        <v>0</v>
      </c>
    </row>
    <row r="83" spans="1:18" s="138" customFormat="1" ht="14.25" thickTop="1" thickBot="1">
      <c r="A83" s="187" t="s">
        <v>116</v>
      </c>
      <c r="B83" s="154">
        <v>4113</v>
      </c>
      <c r="C83" s="154">
        <v>610</v>
      </c>
      <c r="D83" s="182">
        <v>0</v>
      </c>
      <c r="E83" s="183">
        <v>0</v>
      </c>
      <c r="F83" s="182">
        <v>0</v>
      </c>
      <c r="G83" s="182">
        <v>0</v>
      </c>
      <c r="H83" s="182"/>
      <c r="I83" s="182"/>
      <c r="J83" s="182"/>
      <c r="K83" s="182"/>
      <c r="L83" s="182"/>
      <c r="M83" s="182"/>
      <c r="N83" s="182"/>
      <c r="O83" s="182"/>
      <c r="P83" s="182">
        <v>0</v>
      </c>
      <c r="Q83" s="182">
        <v>0</v>
      </c>
      <c r="R83" s="169">
        <f t="shared" si="18"/>
        <v>0</v>
      </c>
    </row>
    <row r="84" spans="1:18" s="138" customFormat="1" ht="12.75" thickTop="1" thickBot="1">
      <c r="A84" s="156" t="s">
        <v>105</v>
      </c>
      <c r="B84" s="156">
        <v>4200</v>
      </c>
      <c r="C84" s="156">
        <v>620</v>
      </c>
      <c r="D84" s="179">
        <f t="shared" ref="D84:R84" si="20">D85</f>
        <v>0</v>
      </c>
      <c r="E84" s="179">
        <f t="shared" si="20"/>
        <v>0</v>
      </c>
      <c r="F84" s="179">
        <f t="shared" si="20"/>
        <v>0</v>
      </c>
      <c r="G84" s="179">
        <f t="shared" si="20"/>
        <v>0</v>
      </c>
      <c r="H84" s="179">
        <f t="shared" si="20"/>
        <v>0</v>
      </c>
      <c r="I84" s="179">
        <f t="shared" si="20"/>
        <v>0</v>
      </c>
      <c r="J84" s="179">
        <f t="shared" si="20"/>
        <v>0</v>
      </c>
      <c r="K84" s="179">
        <f t="shared" si="20"/>
        <v>0</v>
      </c>
      <c r="L84" s="179">
        <f t="shared" si="20"/>
        <v>0</v>
      </c>
      <c r="M84" s="179">
        <f t="shared" si="20"/>
        <v>0</v>
      </c>
      <c r="N84" s="179">
        <f t="shared" si="20"/>
        <v>0</v>
      </c>
      <c r="O84" s="179">
        <f t="shared" si="20"/>
        <v>0</v>
      </c>
      <c r="P84" s="179">
        <f t="shared" si="20"/>
        <v>0</v>
      </c>
      <c r="Q84" s="179">
        <f t="shared" si="20"/>
        <v>0</v>
      </c>
      <c r="R84" s="179">
        <f t="shared" si="20"/>
        <v>0</v>
      </c>
    </row>
    <row r="85" spans="1:18" s="138" customFormat="1" ht="12.75" thickTop="1" thickBot="1">
      <c r="A85" s="160" t="s">
        <v>106</v>
      </c>
      <c r="B85" s="161">
        <v>4210</v>
      </c>
      <c r="C85" s="161">
        <v>630</v>
      </c>
      <c r="D85" s="177">
        <v>0</v>
      </c>
      <c r="E85" s="178">
        <v>0</v>
      </c>
      <c r="F85" s="177">
        <v>0</v>
      </c>
      <c r="G85" s="177">
        <v>0</v>
      </c>
      <c r="H85" s="177"/>
      <c r="I85" s="177"/>
      <c r="J85" s="177"/>
      <c r="K85" s="177"/>
      <c r="L85" s="177"/>
      <c r="M85" s="177"/>
      <c r="N85" s="177"/>
      <c r="O85" s="177"/>
      <c r="P85" s="177">
        <v>0</v>
      </c>
      <c r="Q85" s="177">
        <v>0</v>
      </c>
      <c r="R85" s="169">
        <f>K85-P85</f>
        <v>0</v>
      </c>
    </row>
    <row r="86" spans="1:18" s="138" customFormat="1" ht="12.75" thickTop="1" thickBot="1">
      <c r="A86" s="165" t="s">
        <v>133</v>
      </c>
      <c r="B86" s="154">
        <v>5000</v>
      </c>
      <c r="C86" s="154">
        <v>640</v>
      </c>
      <c r="D86" s="182" t="s">
        <v>134</v>
      </c>
      <c r="E86" s="182"/>
      <c r="F86" s="188" t="s">
        <v>134</v>
      </c>
      <c r="G86" s="188" t="s">
        <v>134</v>
      </c>
      <c r="H86" s="188"/>
      <c r="I86" s="188"/>
      <c r="J86" s="188"/>
      <c r="K86" s="188"/>
      <c r="L86" s="188"/>
      <c r="M86" s="188"/>
      <c r="N86" s="188"/>
      <c r="O86" s="188"/>
      <c r="P86" s="188" t="s">
        <v>134</v>
      </c>
      <c r="Q86" s="188" t="s">
        <v>134</v>
      </c>
      <c r="R86" s="169" t="s">
        <v>134</v>
      </c>
    </row>
    <row r="87" spans="1:18" s="138" customFormat="1" ht="12.75" thickTop="1" thickBot="1">
      <c r="A87" s="165" t="s">
        <v>141</v>
      </c>
      <c r="B87" s="154">
        <v>9000</v>
      </c>
      <c r="C87" s="154">
        <v>650</v>
      </c>
      <c r="D87" s="182">
        <v>0</v>
      </c>
      <c r="E87" s="183">
        <v>0</v>
      </c>
      <c r="F87" s="182">
        <v>0</v>
      </c>
      <c r="G87" s="182">
        <v>0</v>
      </c>
      <c r="H87" s="182"/>
      <c r="I87" s="182"/>
      <c r="J87" s="182"/>
      <c r="K87" s="182"/>
      <c r="L87" s="182"/>
      <c r="M87" s="182"/>
      <c r="N87" s="182"/>
      <c r="O87" s="182"/>
      <c r="P87" s="182">
        <v>0</v>
      </c>
      <c r="Q87" s="182">
        <v>0</v>
      </c>
      <c r="R87" s="169">
        <f>K87-P87</f>
        <v>0</v>
      </c>
    </row>
    <row r="88" spans="1:18" s="138" customFormat="1" ht="12" hidden="1" thickTop="1">
      <c r="A88" s="189"/>
      <c r="B88" s="190"/>
      <c r="C88" s="190">
        <v>650</v>
      </c>
      <c r="D88" s="191"/>
      <c r="E88" s="192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3"/>
    </row>
    <row r="89" spans="1:18" s="138" customFormat="1" ht="12" hidden="1" thickTop="1">
      <c r="A89" s="194"/>
      <c r="B89" s="195"/>
      <c r="C89" s="195"/>
      <c r="D89" s="196"/>
      <c r="E89" s="197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8"/>
    </row>
    <row r="90" spans="1:18" s="138" customFormat="1" ht="12" hidden="1" thickTop="1">
      <c r="A90" s="194"/>
      <c r="B90" s="195"/>
      <c r="C90" s="195"/>
      <c r="D90" s="196"/>
      <c r="E90" s="197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8"/>
    </row>
    <row r="91" spans="1:18" s="138" customFormat="1" ht="13.5" hidden="1" thickTop="1">
      <c r="A91" s="199"/>
      <c r="B91" s="195"/>
      <c r="C91" s="195"/>
      <c r="D91" s="196"/>
      <c r="E91" s="200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8"/>
    </row>
    <row r="92" spans="1:18" s="138" customFormat="1" ht="12" hidden="1" thickTop="1">
      <c r="A92" s="201"/>
      <c r="B92" s="202"/>
      <c r="C92" s="202"/>
      <c r="D92" s="203"/>
      <c r="E92" s="204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5"/>
    </row>
    <row r="93" spans="1:18" s="138" customFormat="1" ht="12" hidden="1" thickTop="1">
      <c r="A93" s="194"/>
      <c r="B93" s="195"/>
      <c r="C93" s="195"/>
      <c r="D93" s="196"/>
      <c r="E93" s="197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8"/>
    </row>
    <row r="94" spans="1:18" s="138" customFormat="1" ht="12" hidden="1" thickTop="1">
      <c r="A94" s="194"/>
      <c r="B94" s="195"/>
      <c r="C94" s="195"/>
      <c r="D94" s="196"/>
      <c r="E94" s="197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8"/>
    </row>
    <row r="95" spans="1:18" s="138" customFormat="1" ht="12" hidden="1" thickTop="1">
      <c r="A95" s="194"/>
      <c r="B95" s="195"/>
      <c r="C95" s="195"/>
      <c r="D95" s="196"/>
      <c r="E95" s="197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8"/>
    </row>
    <row r="96" spans="1:18" s="138" customFormat="1" ht="12.75" hidden="1" thickTop="1">
      <c r="A96" s="206"/>
      <c r="B96" s="207"/>
      <c r="C96" s="207"/>
      <c r="D96" s="208"/>
      <c r="E96" s="209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5"/>
    </row>
    <row r="97" spans="1:18" s="138" customFormat="1" ht="12" hidden="1" thickTop="1">
      <c r="A97" s="201"/>
      <c r="B97" s="202"/>
      <c r="C97" s="202"/>
      <c r="D97" s="210"/>
      <c r="E97" s="211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2"/>
    </row>
    <row r="98" spans="1:18" s="138" customFormat="1" ht="12" hidden="1" thickTop="1">
      <c r="A98" s="201"/>
      <c r="B98" s="202"/>
      <c r="C98" s="202"/>
      <c r="D98" s="210"/>
      <c r="E98" s="211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2"/>
    </row>
    <row r="99" spans="1:18" s="138" customFormat="1" ht="12" hidden="1" thickTop="1">
      <c r="A99" s="213"/>
      <c r="B99" s="214"/>
      <c r="C99" s="195"/>
      <c r="D99" s="197"/>
      <c r="E99" s="215"/>
      <c r="F99" s="216"/>
      <c r="G99" s="216"/>
      <c r="H99" s="216"/>
      <c r="I99" s="216"/>
      <c r="J99" s="216"/>
      <c r="K99" s="216"/>
      <c r="L99" s="197"/>
      <c r="M99" s="197"/>
      <c r="N99" s="197"/>
      <c r="O99" s="197"/>
      <c r="P99" s="216"/>
      <c r="Q99" s="216"/>
      <c r="R99" s="217"/>
    </row>
    <row r="100" spans="1:18" ht="14.25" customHeight="1" thickTop="1">
      <c r="A100" s="142" t="s">
        <v>142</v>
      </c>
      <c r="D100" s="219"/>
      <c r="E100" s="219"/>
    </row>
    <row r="101" spans="1:18" s="134" customFormat="1" ht="12.75" customHeight="1">
      <c r="A101" s="220" t="s">
        <v>183</v>
      </c>
      <c r="C101" s="220"/>
      <c r="D101" s="381"/>
      <c r="E101" s="381"/>
      <c r="F101" s="220"/>
      <c r="G101" s="403" t="s">
        <v>184</v>
      </c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</row>
    <row r="102" spans="1:18" s="134" customFormat="1" ht="12.75" customHeight="1">
      <c r="B102" s="220"/>
      <c r="C102" s="220"/>
      <c r="D102" s="378" t="s">
        <v>108</v>
      </c>
      <c r="E102" s="378"/>
      <c r="F102" s="220"/>
      <c r="G102" s="402" t="s">
        <v>109</v>
      </c>
      <c r="H102" s="402"/>
      <c r="I102" s="402"/>
      <c r="J102" s="402"/>
      <c r="K102" s="402"/>
      <c r="L102" s="402"/>
      <c r="M102" s="402"/>
      <c r="N102" s="402"/>
      <c r="O102" s="402"/>
      <c r="P102" s="402"/>
    </row>
    <row r="103" spans="1:18" s="134" customFormat="1" ht="12" customHeight="1">
      <c r="A103" s="220" t="s">
        <v>154</v>
      </c>
      <c r="C103" s="220"/>
      <c r="D103" s="382"/>
      <c r="E103" s="382"/>
      <c r="F103" s="220"/>
      <c r="G103" s="403" t="s">
        <v>185</v>
      </c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</row>
    <row r="104" spans="1:18" s="134" customFormat="1" ht="12" customHeight="1">
      <c r="A104" s="221"/>
      <c r="C104" s="220"/>
      <c r="D104" s="378" t="s">
        <v>108</v>
      </c>
      <c r="E104" s="378"/>
      <c r="G104" s="402" t="s">
        <v>109</v>
      </c>
      <c r="H104" s="402"/>
      <c r="I104" s="402"/>
      <c r="J104" s="402"/>
      <c r="K104" s="402"/>
      <c r="L104" s="402"/>
      <c r="M104" s="402"/>
      <c r="N104" s="402"/>
      <c r="O104" s="402"/>
      <c r="P104" s="402"/>
      <c r="Q104" s="222"/>
    </row>
    <row r="105" spans="1:18" s="134" customFormat="1">
      <c r="A105" s="138"/>
      <c r="L105" s="229"/>
      <c r="M105" s="229"/>
      <c r="N105" s="229"/>
      <c r="O105" s="229"/>
    </row>
    <row r="107" spans="1:18">
      <c r="A107" s="223"/>
    </row>
  </sheetData>
  <mergeCells count="42">
    <mergeCell ref="A13:C13"/>
    <mergeCell ref="E13:R13"/>
    <mergeCell ref="A14:C14"/>
    <mergeCell ref="E14:R14"/>
    <mergeCell ref="B10:G10"/>
    <mergeCell ref="B11:G11"/>
    <mergeCell ref="A12:C12"/>
    <mergeCell ref="E12:P12"/>
    <mergeCell ref="G1:R3"/>
    <mergeCell ref="A4:R4"/>
    <mergeCell ref="A5:F5"/>
    <mergeCell ref="B9:G9"/>
    <mergeCell ref="A6:R6"/>
    <mergeCell ref="G101:Q101"/>
    <mergeCell ref="A19:A21"/>
    <mergeCell ref="B19:B21"/>
    <mergeCell ref="C19:C21"/>
    <mergeCell ref="D104:E104"/>
    <mergeCell ref="D101:E101"/>
    <mergeCell ref="E19:E21"/>
    <mergeCell ref="F19:F21"/>
    <mergeCell ref="G19:G21"/>
    <mergeCell ref="P19:P21"/>
    <mergeCell ref="G104:P104"/>
    <mergeCell ref="D102:E102"/>
    <mergeCell ref="G102:P102"/>
    <mergeCell ref="D103:E103"/>
    <mergeCell ref="G103:Q103"/>
    <mergeCell ref="A15:C15"/>
    <mergeCell ref="A18:T18"/>
    <mergeCell ref="D19:D21"/>
    <mergeCell ref="H19:H21"/>
    <mergeCell ref="I19:I21"/>
    <mergeCell ref="K19:K21"/>
    <mergeCell ref="J19:J21"/>
    <mergeCell ref="N19:N21"/>
    <mergeCell ref="M19:M21"/>
    <mergeCell ref="L19:L21"/>
    <mergeCell ref="R19:R21"/>
    <mergeCell ref="O19:O21"/>
    <mergeCell ref="Q19:Q21"/>
    <mergeCell ref="E15:R1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Аркуш80" enableFormatConditionsCalculation="0">
    <tabColor indexed="50"/>
    <pageSetUpPr fitToPage="1"/>
  </sheetPr>
  <dimension ref="A1:Y103"/>
  <sheetViews>
    <sheetView topLeftCell="A46" workbookViewId="0">
      <selection activeCell="O98" sqref="O98:R101"/>
    </sheetView>
  </sheetViews>
  <sheetFormatPr defaultRowHeight="15"/>
  <cols>
    <col min="1" max="1" width="58.7109375" style="318" customWidth="1"/>
    <col min="2" max="2" width="5" style="318" customWidth="1"/>
    <col min="3" max="3" width="4" style="318" customWidth="1"/>
    <col min="4" max="4" width="10.42578125" style="318" customWidth="1"/>
    <col min="5" max="5" width="8.5703125" style="318" customWidth="1"/>
    <col min="6" max="6" width="8.28515625" style="318" customWidth="1"/>
    <col min="7" max="7" width="7" style="318" customWidth="1"/>
    <col min="8" max="8" width="6" style="318" customWidth="1"/>
    <col min="9" max="9" width="11.85546875" style="318" customWidth="1"/>
    <col min="10" max="10" width="11.7109375" style="318" customWidth="1"/>
    <col min="11" max="11" width="9.7109375" style="318" customWidth="1"/>
    <col min="12" max="12" width="12" style="318" hidden="1" customWidth="1"/>
    <col min="13" max="13" width="9.85546875" style="318" customWidth="1"/>
    <col min="14" max="14" width="7.140625" style="318" customWidth="1"/>
    <col min="15" max="16384" width="9.140625" style="318"/>
  </cols>
  <sheetData>
    <row r="1" spans="1:25" s="234" customFormat="1" ht="15" customHeight="1">
      <c r="I1" s="358" t="s">
        <v>145</v>
      </c>
      <c r="J1" s="358"/>
      <c r="K1" s="358"/>
      <c r="L1" s="358"/>
      <c r="M1" s="358"/>
      <c r="N1" s="358"/>
    </row>
    <row r="2" spans="1:25" s="234" customFormat="1" ht="27.75" customHeight="1">
      <c r="H2" s="235"/>
      <c r="I2" s="358"/>
      <c r="J2" s="358"/>
      <c r="K2" s="358"/>
      <c r="L2" s="358"/>
      <c r="M2" s="358"/>
      <c r="N2" s="358"/>
    </row>
    <row r="3" spans="1:25" s="234" customFormat="1" ht="3" hidden="1" customHeight="1">
      <c r="H3" s="235"/>
      <c r="I3" s="358"/>
      <c r="J3" s="358"/>
      <c r="K3" s="358"/>
      <c r="L3" s="358"/>
      <c r="M3" s="358"/>
      <c r="N3" s="358"/>
    </row>
    <row r="4" spans="1:25" s="234" customFormat="1">
      <c r="A4" s="361" t="s">
        <v>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236"/>
      <c r="O4" s="236"/>
      <c r="P4" s="236"/>
    </row>
    <row r="5" spans="1:25" s="234" customFormat="1" ht="15" customHeight="1">
      <c r="A5" s="363" t="s">
        <v>159</v>
      </c>
      <c r="B5" s="363"/>
      <c r="C5" s="363"/>
      <c r="D5" s="363"/>
      <c r="E5" s="363"/>
      <c r="F5" s="363"/>
      <c r="G5" s="363"/>
      <c r="H5" s="363"/>
      <c r="I5" s="237" t="s">
        <v>160</v>
      </c>
      <c r="J5" s="236" t="s">
        <v>151</v>
      </c>
      <c r="K5" s="236"/>
      <c r="L5" s="238"/>
      <c r="M5" s="238"/>
      <c r="N5" s="236"/>
      <c r="O5" s="236"/>
      <c r="P5" s="236"/>
    </row>
    <row r="6" spans="1:25" s="236" customFormat="1" ht="13.5" customHeigh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</row>
    <row r="7" spans="1:25" s="239" customFormat="1" ht="11.25"/>
    <row r="8" spans="1:25" s="239" customFormat="1" ht="9.75" customHeight="1">
      <c r="M8" s="364" t="s">
        <v>2</v>
      </c>
      <c r="N8" s="364"/>
    </row>
    <row r="9" spans="1:25" s="239" customFormat="1" ht="22.5" customHeight="1">
      <c r="A9" s="240" t="s">
        <v>3</v>
      </c>
      <c r="B9" s="362" t="s">
        <v>143</v>
      </c>
      <c r="C9" s="362"/>
      <c r="D9" s="362"/>
      <c r="E9" s="362"/>
      <c r="F9" s="362"/>
      <c r="G9" s="362"/>
      <c r="H9" s="362"/>
      <c r="I9" s="362"/>
      <c r="J9" s="362"/>
      <c r="K9" s="241" t="s">
        <v>136</v>
      </c>
      <c r="M9" s="365">
        <v>41829167</v>
      </c>
      <c r="N9" s="365"/>
    </row>
    <row r="10" spans="1:25" s="239" customFormat="1" ht="11.25" customHeight="1">
      <c r="A10" s="242" t="s">
        <v>4</v>
      </c>
      <c r="B10" s="360" t="s">
        <v>161</v>
      </c>
      <c r="C10" s="360"/>
      <c r="D10" s="360"/>
      <c r="E10" s="360"/>
      <c r="F10" s="360"/>
      <c r="G10" s="360"/>
      <c r="H10" s="360"/>
      <c r="I10" s="360"/>
      <c r="J10" s="360"/>
      <c r="K10" s="241" t="s">
        <v>137</v>
      </c>
      <c r="M10" s="365"/>
      <c r="N10" s="365"/>
    </row>
    <row r="11" spans="1:25" s="239" customFormat="1" ht="11.25" customHeight="1">
      <c r="A11" s="242" t="s">
        <v>138</v>
      </c>
      <c r="B11" s="360" t="s">
        <v>153</v>
      </c>
      <c r="C11" s="360"/>
      <c r="D11" s="360"/>
      <c r="E11" s="360"/>
      <c r="F11" s="360"/>
      <c r="G11" s="360"/>
      <c r="H11" s="360"/>
      <c r="I11" s="360"/>
      <c r="J11" s="360"/>
      <c r="K11" s="241" t="s">
        <v>139</v>
      </c>
      <c r="M11" s="375"/>
      <c r="N11" s="375"/>
    </row>
    <row r="12" spans="1:25" s="239" customFormat="1" ht="11.25" customHeight="1">
      <c r="A12" s="359" t="s">
        <v>110</v>
      </c>
      <c r="B12" s="359"/>
      <c r="C12" s="243"/>
      <c r="D12" s="244">
        <v>0</v>
      </c>
      <c r="E12" s="377" t="s">
        <v>151</v>
      </c>
      <c r="F12" s="377"/>
      <c r="G12" s="377"/>
      <c r="H12" s="377"/>
      <c r="I12" s="377"/>
      <c r="J12" s="377"/>
      <c r="K12" s="245"/>
      <c r="L12" s="246"/>
      <c r="M12" s="246"/>
      <c r="N12" s="247"/>
    </row>
    <row r="13" spans="1:25" s="239" customFormat="1" ht="11.25">
      <c r="A13" s="366" t="s">
        <v>5</v>
      </c>
      <c r="B13" s="366"/>
      <c r="C13" s="243"/>
      <c r="D13" s="248"/>
      <c r="E13" s="367" t="s">
        <v>151</v>
      </c>
      <c r="F13" s="367"/>
      <c r="G13" s="367"/>
      <c r="H13" s="367"/>
      <c r="I13" s="367"/>
      <c r="J13" s="367"/>
      <c r="K13" s="367"/>
      <c r="L13" s="367"/>
      <c r="M13" s="367"/>
      <c r="N13" s="247"/>
    </row>
    <row r="14" spans="1:25" s="239" customFormat="1" ht="12" customHeight="1">
      <c r="A14" s="366" t="s">
        <v>6</v>
      </c>
      <c r="B14" s="366"/>
      <c r="C14" s="243"/>
      <c r="D14" s="249" t="s">
        <v>144</v>
      </c>
      <c r="E14" s="374" t="s">
        <v>8</v>
      </c>
      <c r="F14" s="374"/>
      <c r="G14" s="374"/>
      <c r="H14" s="374"/>
      <c r="I14" s="374"/>
      <c r="J14" s="374"/>
      <c r="K14" s="374"/>
      <c r="L14" s="374"/>
      <c r="M14" s="374"/>
      <c r="N14" s="247"/>
    </row>
    <row r="15" spans="1:25" s="239" customFormat="1" ht="43.5" customHeight="1">
      <c r="A15" s="366" t="s">
        <v>7</v>
      </c>
      <c r="B15" s="366"/>
      <c r="C15" s="243"/>
      <c r="D15" s="152" t="s">
        <v>172</v>
      </c>
      <c r="E15" s="372" t="str">
        <f>'Ф.№2 місц.'!E15:R15</f>
        <v>Матівська ЗШ І-ІІст.</v>
      </c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</row>
    <row r="16" spans="1:25" s="239" customFormat="1" ht="11.25">
      <c r="A16" s="250" t="s">
        <v>180</v>
      </c>
    </row>
    <row r="17" spans="1:14" s="239" customFormat="1" ht="12" thickBot="1">
      <c r="A17" s="250" t="s">
        <v>9</v>
      </c>
    </row>
    <row r="18" spans="1:14" s="239" customFormat="1" ht="20.25" customHeight="1" thickTop="1" thickBot="1">
      <c r="A18" s="368" t="s">
        <v>10</v>
      </c>
      <c r="B18" s="369" t="s">
        <v>119</v>
      </c>
      <c r="C18" s="369" t="s">
        <v>12</v>
      </c>
      <c r="D18" s="369" t="s">
        <v>146</v>
      </c>
      <c r="E18" s="369" t="s">
        <v>131</v>
      </c>
      <c r="F18" s="369" t="s">
        <v>14</v>
      </c>
      <c r="G18" s="369"/>
      <c r="H18" s="369" t="s">
        <v>147</v>
      </c>
      <c r="I18" s="369" t="s">
        <v>122</v>
      </c>
      <c r="J18" s="369" t="s">
        <v>19</v>
      </c>
      <c r="K18" s="369"/>
      <c r="L18" s="369" t="s">
        <v>20</v>
      </c>
      <c r="M18" s="369" t="s">
        <v>21</v>
      </c>
      <c r="N18" s="369"/>
    </row>
    <row r="19" spans="1:14" s="239" customFormat="1" ht="12.75" thickTop="1" thickBot="1">
      <c r="A19" s="368"/>
      <c r="B19" s="369"/>
      <c r="C19" s="369"/>
      <c r="D19" s="369"/>
      <c r="E19" s="369"/>
      <c r="F19" s="369" t="s">
        <v>22</v>
      </c>
      <c r="G19" s="370" t="s">
        <v>23</v>
      </c>
      <c r="H19" s="369"/>
      <c r="I19" s="369"/>
      <c r="J19" s="369" t="s">
        <v>22</v>
      </c>
      <c r="K19" s="370" t="s">
        <v>29</v>
      </c>
      <c r="L19" s="369"/>
      <c r="M19" s="369" t="s">
        <v>22</v>
      </c>
      <c r="N19" s="376" t="s">
        <v>23</v>
      </c>
    </row>
    <row r="20" spans="1:14" s="239" customFormat="1" ht="26.25" customHeight="1" thickTop="1" thickBot="1">
      <c r="A20" s="368"/>
      <c r="B20" s="369"/>
      <c r="C20" s="369"/>
      <c r="D20" s="369"/>
      <c r="E20" s="369"/>
      <c r="F20" s="369"/>
      <c r="G20" s="370"/>
      <c r="H20" s="369"/>
      <c r="I20" s="369"/>
      <c r="J20" s="369"/>
      <c r="K20" s="370"/>
      <c r="L20" s="369"/>
      <c r="M20" s="369"/>
      <c r="N20" s="376"/>
    </row>
    <row r="21" spans="1:14" s="239" customFormat="1" ht="12.75" thickTop="1" thickBot="1">
      <c r="A21" s="252">
        <v>1</v>
      </c>
      <c r="B21" s="252">
        <v>2</v>
      </c>
      <c r="C21" s="252">
        <v>3</v>
      </c>
      <c r="D21" s="252">
        <v>4</v>
      </c>
      <c r="E21" s="252">
        <v>5</v>
      </c>
      <c r="F21" s="252">
        <v>6</v>
      </c>
      <c r="G21" s="252">
        <v>7</v>
      </c>
      <c r="H21" s="252">
        <v>8</v>
      </c>
      <c r="I21" s="252">
        <v>9</v>
      </c>
      <c r="J21" s="252">
        <v>10</v>
      </c>
      <c r="K21" s="252">
        <v>11</v>
      </c>
      <c r="L21" s="252">
        <v>12</v>
      </c>
      <c r="M21" s="252">
        <v>13</v>
      </c>
      <c r="N21" s="252">
        <v>14</v>
      </c>
    </row>
    <row r="22" spans="1:14" s="239" customFormat="1" ht="12.75" thickTop="1" thickBot="1">
      <c r="A22" s="253" t="s">
        <v>132</v>
      </c>
      <c r="B22" s="253" t="s">
        <v>30</v>
      </c>
      <c r="C22" s="254" t="s">
        <v>31</v>
      </c>
      <c r="D22" s="255">
        <f>D24+D59+D79+D84</f>
        <v>0</v>
      </c>
      <c r="E22" s="255">
        <f>E26+E29+E32+E33+E37+E45+E46+E86+E54</f>
        <v>0</v>
      </c>
      <c r="F22" s="255">
        <f t="shared" ref="F22:L22" si="0">F24+F59+F79+F84</f>
        <v>0</v>
      </c>
      <c r="G22" s="255">
        <f t="shared" si="0"/>
        <v>0</v>
      </c>
      <c r="H22" s="255">
        <f t="shared" si="0"/>
        <v>0</v>
      </c>
      <c r="I22" s="255">
        <f t="shared" si="0"/>
        <v>0</v>
      </c>
      <c r="J22" s="255">
        <f t="shared" si="0"/>
        <v>0</v>
      </c>
      <c r="K22" s="255">
        <f t="shared" si="0"/>
        <v>0</v>
      </c>
      <c r="L22" s="255">
        <f t="shared" si="0"/>
        <v>0</v>
      </c>
      <c r="M22" s="255">
        <f>F22-H22+I22-J22</f>
        <v>0</v>
      </c>
      <c r="N22" s="255">
        <f>N24+N59+N79+N84</f>
        <v>0</v>
      </c>
    </row>
    <row r="23" spans="1:14" s="239" customFormat="1" ht="12.75" thickTop="1" thickBot="1">
      <c r="A23" s="251" t="s">
        <v>43</v>
      </c>
      <c r="B23" s="253"/>
      <c r="C23" s="254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</row>
    <row r="24" spans="1:14" s="239" customFormat="1" ht="12.75" thickTop="1" thickBot="1">
      <c r="A24" s="251" t="s">
        <v>44</v>
      </c>
      <c r="B24" s="253">
        <v>2000</v>
      </c>
      <c r="C24" s="254" t="s">
        <v>33</v>
      </c>
      <c r="D24" s="255">
        <f>D25+D30+D47+D50+D54+D58</f>
        <v>0</v>
      </c>
      <c r="E24" s="255">
        <v>0</v>
      </c>
      <c r="F24" s="255">
        <f t="shared" ref="F24:L24" si="1">F25+F30+F47+F50+F54+F58</f>
        <v>0</v>
      </c>
      <c r="G24" s="255">
        <f t="shared" si="1"/>
        <v>0</v>
      </c>
      <c r="H24" s="255">
        <f t="shared" si="1"/>
        <v>0</v>
      </c>
      <c r="I24" s="255">
        <f t="shared" si="1"/>
        <v>0</v>
      </c>
      <c r="J24" s="255">
        <f t="shared" si="1"/>
        <v>0</v>
      </c>
      <c r="K24" s="255">
        <f t="shared" si="1"/>
        <v>0</v>
      </c>
      <c r="L24" s="255">
        <f t="shared" si="1"/>
        <v>0</v>
      </c>
      <c r="M24" s="255">
        <f t="shared" ref="M24:M55" si="2">F24-H24+I24-J24</f>
        <v>0</v>
      </c>
      <c r="N24" s="255">
        <f>N25+N30+N47+N50+N54+N58</f>
        <v>0</v>
      </c>
    </row>
    <row r="25" spans="1:14" s="239" customFormat="1" ht="12.75" thickTop="1" thickBot="1">
      <c r="A25" s="256" t="s">
        <v>46</v>
      </c>
      <c r="B25" s="253">
        <v>2100</v>
      </c>
      <c r="C25" s="254" t="s">
        <v>35</v>
      </c>
      <c r="D25" s="255">
        <f>D26+D29</f>
        <v>0</v>
      </c>
      <c r="E25" s="255">
        <v>0</v>
      </c>
      <c r="F25" s="255">
        <f t="shared" ref="F25:L25" si="3">F26+F29</f>
        <v>0</v>
      </c>
      <c r="G25" s="255">
        <f t="shared" si="3"/>
        <v>0</v>
      </c>
      <c r="H25" s="255">
        <f t="shared" si="3"/>
        <v>0</v>
      </c>
      <c r="I25" s="255">
        <f t="shared" si="3"/>
        <v>0</v>
      </c>
      <c r="J25" s="255">
        <f t="shared" si="3"/>
        <v>0</v>
      </c>
      <c r="K25" s="255">
        <f t="shared" si="3"/>
        <v>0</v>
      </c>
      <c r="L25" s="255">
        <f t="shared" si="3"/>
        <v>0</v>
      </c>
      <c r="M25" s="255">
        <f t="shared" si="2"/>
        <v>0</v>
      </c>
      <c r="N25" s="255">
        <f>N26+N29</f>
        <v>0</v>
      </c>
    </row>
    <row r="26" spans="1:14" s="239" customFormat="1" ht="12.75" thickTop="1" thickBot="1">
      <c r="A26" s="257" t="s">
        <v>48</v>
      </c>
      <c r="B26" s="258">
        <v>2110</v>
      </c>
      <c r="C26" s="259" t="s">
        <v>37</v>
      </c>
      <c r="D26" s="260">
        <f>SUM(D27:D28)</f>
        <v>0</v>
      </c>
      <c r="E26" s="261">
        <v>0</v>
      </c>
      <c r="F26" s="260">
        <f t="shared" ref="F26:L26" si="4">SUM(F27:F28)</f>
        <v>0</v>
      </c>
      <c r="G26" s="260">
        <f t="shared" si="4"/>
        <v>0</v>
      </c>
      <c r="H26" s="260">
        <f t="shared" si="4"/>
        <v>0</v>
      </c>
      <c r="I26" s="260">
        <f t="shared" si="4"/>
        <v>0</v>
      </c>
      <c r="J26" s="260">
        <f t="shared" si="4"/>
        <v>0</v>
      </c>
      <c r="K26" s="260">
        <f t="shared" si="4"/>
        <v>0</v>
      </c>
      <c r="L26" s="260">
        <f t="shared" si="4"/>
        <v>0</v>
      </c>
      <c r="M26" s="255">
        <f t="shared" si="2"/>
        <v>0</v>
      </c>
      <c r="N26" s="260">
        <f>SUM(N27:N28)</f>
        <v>0</v>
      </c>
    </row>
    <row r="27" spans="1:14" s="239" customFormat="1" ht="12.75" thickTop="1" thickBot="1">
      <c r="A27" s="262" t="s">
        <v>49</v>
      </c>
      <c r="B27" s="251">
        <v>2111</v>
      </c>
      <c r="C27" s="263" t="s">
        <v>39</v>
      </c>
      <c r="D27" s="264">
        <v>0</v>
      </c>
      <c r="E27" s="265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55">
        <f t="shared" si="2"/>
        <v>0</v>
      </c>
      <c r="N27" s="264">
        <v>0</v>
      </c>
    </row>
    <row r="28" spans="1:14" s="239" customFormat="1" ht="12.75" thickTop="1" thickBot="1">
      <c r="A28" s="262" t="s">
        <v>50</v>
      </c>
      <c r="B28" s="251">
        <v>2112</v>
      </c>
      <c r="C28" s="263" t="s">
        <v>41</v>
      </c>
      <c r="D28" s="264">
        <v>0</v>
      </c>
      <c r="E28" s="265">
        <v>0</v>
      </c>
      <c r="F28" s="264">
        <v>0</v>
      </c>
      <c r="G28" s="264">
        <v>0</v>
      </c>
      <c r="H28" s="264">
        <v>0</v>
      </c>
      <c r="I28" s="264">
        <v>0</v>
      </c>
      <c r="J28" s="264">
        <v>0</v>
      </c>
      <c r="K28" s="264">
        <v>0</v>
      </c>
      <c r="L28" s="264">
        <v>0</v>
      </c>
      <c r="M28" s="255">
        <f t="shared" si="2"/>
        <v>0</v>
      </c>
      <c r="N28" s="264">
        <v>0</v>
      </c>
    </row>
    <row r="29" spans="1:14" s="239" customFormat="1" ht="11.25" customHeight="1" thickTop="1" thickBot="1">
      <c r="A29" s="266" t="s">
        <v>51</v>
      </c>
      <c r="B29" s="258">
        <v>2120</v>
      </c>
      <c r="C29" s="259" t="s">
        <v>42</v>
      </c>
      <c r="D29" s="261">
        <v>0</v>
      </c>
      <c r="E29" s="261">
        <v>0</v>
      </c>
      <c r="F29" s="261">
        <v>0</v>
      </c>
      <c r="G29" s="261">
        <v>0</v>
      </c>
      <c r="H29" s="261">
        <v>0</v>
      </c>
      <c r="I29" s="261">
        <v>0</v>
      </c>
      <c r="J29" s="261">
        <v>0</v>
      </c>
      <c r="K29" s="261">
        <v>0</v>
      </c>
      <c r="L29" s="261">
        <v>0</v>
      </c>
      <c r="M29" s="255">
        <f t="shared" si="2"/>
        <v>0</v>
      </c>
      <c r="N29" s="261">
        <v>0</v>
      </c>
    </row>
    <row r="30" spans="1:14" s="239" customFormat="1" ht="12.75" thickTop="1" thickBot="1">
      <c r="A30" s="267" t="s">
        <v>52</v>
      </c>
      <c r="B30" s="253">
        <v>2200</v>
      </c>
      <c r="C30" s="254" t="s">
        <v>45</v>
      </c>
      <c r="D30" s="268">
        <f>SUM(D31:D37)+D44</f>
        <v>0</v>
      </c>
      <c r="E30" s="268">
        <v>0</v>
      </c>
      <c r="F30" s="268">
        <f t="shared" ref="F30:L30" si="5">SUM(F31:F37)+F44</f>
        <v>0</v>
      </c>
      <c r="G30" s="268">
        <f t="shared" si="5"/>
        <v>0</v>
      </c>
      <c r="H30" s="268">
        <f t="shared" si="5"/>
        <v>0</v>
      </c>
      <c r="I30" s="268">
        <f t="shared" si="5"/>
        <v>0</v>
      </c>
      <c r="J30" s="268">
        <f t="shared" si="5"/>
        <v>0</v>
      </c>
      <c r="K30" s="268">
        <f t="shared" si="5"/>
        <v>0</v>
      </c>
      <c r="L30" s="268">
        <f t="shared" si="5"/>
        <v>0</v>
      </c>
      <c r="M30" s="255">
        <f t="shared" si="2"/>
        <v>0</v>
      </c>
      <c r="N30" s="268">
        <f>SUM(N31:N37)+N44</f>
        <v>0</v>
      </c>
    </row>
    <row r="31" spans="1:14" s="239" customFormat="1" ht="12.75" thickTop="1" thickBot="1">
      <c r="A31" s="257" t="s">
        <v>53</v>
      </c>
      <c r="B31" s="258">
        <v>2210</v>
      </c>
      <c r="C31" s="259" t="s">
        <v>47</v>
      </c>
      <c r="D31" s="261">
        <v>0</v>
      </c>
      <c r="E31" s="260">
        <v>0</v>
      </c>
      <c r="F31" s="261">
        <v>0</v>
      </c>
      <c r="G31" s="261">
        <v>0</v>
      </c>
      <c r="H31" s="261">
        <v>0</v>
      </c>
      <c r="I31" s="261">
        <v>0</v>
      </c>
      <c r="J31" s="261">
        <v>0</v>
      </c>
      <c r="K31" s="261">
        <v>0</v>
      </c>
      <c r="L31" s="261">
        <v>0</v>
      </c>
      <c r="M31" s="255">
        <f t="shared" si="2"/>
        <v>0</v>
      </c>
      <c r="N31" s="261">
        <v>0</v>
      </c>
    </row>
    <row r="32" spans="1:14" s="239" customFormat="1" ht="12.75" thickTop="1" thickBot="1">
      <c r="A32" s="257" t="s">
        <v>54</v>
      </c>
      <c r="B32" s="258">
        <v>2220</v>
      </c>
      <c r="C32" s="258">
        <v>100</v>
      </c>
      <c r="D32" s="261">
        <v>0</v>
      </c>
      <c r="E32" s="261">
        <v>0</v>
      </c>
      <c r="F32" s="261">
        <v>0</v>
      </c>
      <c r="G32" s="261">
        <v>0</v>
      </c>
      <c r="H32" s="261">
        <v>0</v>
      </c>
      <c r="I32" s="261">
        <v>0</v>
      </c>
      <c r="J32" s="261">
        <v>0</v>
      </c>
      <c r="K32" s="261">
        <v>0</v>
      </c>
      <c r="L32" s="261">
        <v>0</v>
      </c>
      <c r="M32" s="255">
        <f t="shared" si="2"/>
        <v>0</v>
      </c>
      <c r="N32" s="261">
        <v>0</v>
      </c>
    </row>
    <row r="33" spans="1:14" s="239" customFormat="1" ht="12.75" thickTop="1" thickBot="1">
      <c r="A33" s="257" t="s">
        <v>55</v>
      </c>
      <c r="B33" s="258">
        <v>2230</v>
      </c>
      <c r="C33" s="258">
        <v>110</v>
      </c>
      <c r="D33" s="261">
        <v>0</v>
      </c>
      <c r="E33" s="261">
        <v>0</v>
      </c>
      <c r="F33" s="261">
        <v>0</v>
      </c>
      <c r="G33" s="261">
        <v>0</v>
      </c>
      <c r="H33" s="261">
        <v>0</v>
      </c>
      <c r="I33" s="261">
        <v>0</v>
      </c>
      <c r="J33" s="261">
        <v>0</v>
      </c>
      <c r="K33" s="261">
        <v>0</v>
      </c>
      <c r="L33" s="261">
        <v>0</v>
      </c>
      <c r="M33" s="255">
        <f t="shared" si="2"/>
        <v>0</v>
      </c>
      <c r="N33" s="261">
        <v>0</v>
      </c>
    </row>
    <row r="34" spans="1:14" s="239" customFormat="1" ht="12.75" thickTop="1" thickBot="1">
      <c r="A34" s="257" t="s">
        <v>56</v>
      </c>
      <c r="B34" s="258">
        <v>2240</v>
      </c>
      <c r="C34" s="258">
        <v>120</v>
      </c>
      <c r="D34" s="261">
        <v>0</v>
      </c>
      <c r="E34" s="260">
        <v>0</v>
      </c>
      <c r="F34" s="261">
        <v>0</v>
      </c>
      <c r="G34" s="261">
        <v>0</v>
      </c>
      <c r="H34" s="261">
        <v>0</v>
      </c>
      <c r="I34" s="261">
        <v>0</v>
      </c>
      <c r="J34" s="261">
        <v>0</v>
      </c>
      <c r="K34" s="261">
        <v>0</v>
      </c>
      <c r="L34" s="261">
        <v>0</v>
      </c>
      <c r="M34" s="255">
        <f t="shared" si="2"/>
        <v>0</v>
      </c>
      <c r="N34" s="261">
        <v>0</v>
      </c>
    </row>
    <row r="35" spans="1:14" s="239" customFormat="1" ht="12.75" thickTop="1" thickBot="1">
      <c r="A35" s="257" t="s">
        <v>57</v>
      </c>
      <c r="B35" s="258">
        <v>2250</v>
      </c>
      <c r="C35" s="258">
        <v>130</v>
      </c>
      <c r="D35" s="261">
        <v>0</v>
      </c>
      <c r="E35" s="260">
        <v>0</v>
      </c>
      <c r="F35" s="261">
        <v>0</v>
      </c>
      <c r="G35" s="261">
        <v>0</v>
      </c>
      <c r="H35" s="261">
        <v>0</v>
      </c>
      <c r="I35" s="261">
        <v>0</v>
      </c>
      <c r="J35" s="261">
        <v>0</v>
      </c>
      <c r="K35" s="261">
        <v>0</v>
      </c>
      <c r="L35" s="261">
        <v>0</v>
      </c>
      <c r="M35" s="255">
        <f t="shared" si="2"/>
        <v>0</v>
      </c>
      <c r="N35" s="261">
        <v>0</v>
      </c>
    </row>
    <row r="36" spans="1:14" s="239" customFormat="1" ht="12.75" customHeight="1" thickTop="1" thickBot="1">
      <c r="A36" s="266" t="s">
        <v>58</v>
      </c>
      <c r="B36" s="258">
        <v>2260</v>
      </c>
      <c r="C36" s="258">
        <v>140</v>
      </c>
      <c r="D36" s="261">
        <v>0</v>
      </c>
      <c r="E36" s="260">
        <v>0</v>
      </c>
      <c r="F36" s="261">
        <v>0</v>
      </c>
      <c r="G36" s="261">
        <v>0</v>
      </c>
      <c r="H36" s="261">
        <v>0</v>
      </c>
      <c r="I36" s="261">
        <v>0</v>
      </c>
      <c r="J36" s="261">
        <v>0</v>
      </c>
      <c r="K36" s="261">
        <v>0</v>
      </c>
      <c r="L36" s="261">
        <v>0</v>
      </c>
      <c r="M36" s="255">
        <f t="shared" si="2"/>
        <v>0</v>
      </c>
      <c r="N36" s="261">
        <v>0</v>
      </c>
    </row>
    <row r="37" spans="1:14" s="239" customFormat="1" ht="12.75" thickTop="1" thickBot="1">
      <c r="A37" s="266" t="s">
        <v>59</v>
      </c>
      <c r="B37" s="258">
        <v>2270</v>
      </c>
      <c r="C37" s="258">
        <v>150</v>
      </c>
      <c r="D37" s="260">
        <f>SUM(D38:D43)</f>
        <v>0</v>
      </c>
      <c r="E37" s="261">
        <v>0</v>
      </c>
      <c r="F37" s="260">
        <f t="shared" ref="F37:L37" si="6">SUM(F38:F43)</f>
        <v>0</v>
      </c>
      <c r="G37" s="260">
        <f t="shared" si="6"/>
        <v>0</v>
      </c>
      <c r="H37" s="260">
        <f t="shared" si="6"/>
        <v>0</v>
      </c>
      <c r="I37" s="260">
        <f t="shared" si="6"/>
        <v>0</v>
      </c>
      <c r="J37" s="260">
        <f t="shared" si="6"/>
        <v>0</v>
      </c>
      <c r="K37" s="260">
        <f t="shared" si="6"/>
        <v>0</v>
      </c>
      <c r="L37" s="260">
        <f t="shared" si="6"/>
        <v>0</v>
      </c>
      <c r="M37" s="255">
        <f t="shared" si="2"/>
        <v>0</v>
      </c>
      <c r="N37" s="260">
        <f>SUM(N38:N43)</f>
        <v>0</v>
      </c>
    </row>
    <row r="38" spans="1:14" s="239" customFormat="1" ht="12.75" thickTop="1" thickBot="1">
      <c r="A38" s="262" t="s">
        <v>60</v>
      </c>
      <c r="B38" s="251">
        <v>2271</v>
      </c>
      <c r="C38" s="251">
        <v>160</v>
      </c>
      <c r="D38" s="264">
        <v>0</v>
      </c>
      <c r="E38" s="265">
        <v>0</v>
      </c>
      <c r="F38" s="264">
        <v>0</v>
      </c>
      <c r="G38" s="264">
        <v>0</v>
      </c>
      <c r="H38" s="264">
        <v>0</v>
      </c>
      <c r="I38" s="264">
        <v>0</v>
      </c>
      <c r="J38" s="264">
        <v>0</v>
      </c>
      <c r="K38" s="264">
        <v>0</v>
      </c>
      <c r="L38" s="264">
        <v>0</v>
      </c>
      <c r="M38" s="255">
        <f t="shared" si="2"/>
        <v>0</v>
      </c>
      <c r="N38" s="264">
        <v>0</v>
      </c>
    </row>
    <row r="39" spans="1:14" s="239" customFormat="1" ht="12.75" thickTop="1" thickBot="1">
      <c r="A39" s="262" t="s">
        <v>61</v>
      </c>
      <c r="B39" s="251">
        <v>2272</v>
      </c>
      <c r="C39" s="251">
        <v>170</v>
      </c>
      <c r="D39" s="264">
        <v>0</v>
      </c>
      <c r="E39" s="265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55">
        <f t="shared" si="2"/>
        <v>0</v>
      </c>
      <c r="N39" s="264">
        <v>0</v>
      </c>
    </row>
    <row r="40" spans="1:14" s="239" customFormat="1" ht="12.75" thickTop="1" thickBot="1">
      <c r="A40" s="262" t="s">
        <v>62</v>
      </c>
      <c r="B40" s="251">
        <v>2273</v>
      </c>
      <c r="C40" s="251">
        <v>180</v>
      </c>
      <c r="D40" s="264">
        <v>0</v>
      </c>
      <c r="E40" s="265">
        <v>0</v>
      </c>
      <c r="F40" s="264">
        <v>0</v>
      </c>
      <c r="G40" s="264">
        <v>0</v>
      </c>
      <c r="H40" s="264">
        <v>0</v>
      </c>
      <c r="I40" s="264">
        <v>0</v>
      </c>
      <c r="J40" s="264">
        <v>0</v>
      </c>
      <c r="K40" s="264">
        <v>0</v>
      </c>
      <c r="L40" s="264">
        <v>0</v>
      </c>
      <c r="M40" s="255">
        <f t="shared" si="2"/>
        <v>0</v>
      </c>
      <c r="N40" s="264">
        <v>0</v>
      </c>
    </row>
    <row r="41" spans="1:14" s="239" customFormat="1" ht="12.75" thickTop="1" thickBot="1">
      <c r="A41" s="165" t="s">
        <v>170</v>
      </c>
      <c r="B41" s="251">
        <v>2274</v>
      </c>
      <c r="C41" s="251">
        <v>190</v>
      </c>
      <c r="D41" s="264">
        <v>0</v>
      </c>
      <c r="E41" s="265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55">
        <f t="shared" si="2"/>
        <v>0</v>
      </c>
      <c r="N41" s="264">
        <v>0</v>
      </c>
    </row>
    <row r="42" spans="1:14" s="239" customFormat="1" ht="12.75" thickTop="1" thickBot="1">
      <c r="A42" s="165" t="s">
        <v>171</v>
      </c>
      <c r="B42" s="251">
        <v>2275</v>
      </c>
      <c r="C42" s="251">
        <v>200</v>
      </c>
      <c r="D42" s="264">
        <v>0</v>
      </c>
      <c r="E42" s="265">
        <v>0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55">
        <f t="shared" si="2"/>
        <v>0</v>
      </c>
      <c r="N42" s="264">
        <v>0</v>
      </c>
    </row>
    <row r="43" spans="1:14" s="239" customFormat="1" ht="12.75" thickTop="1" thickBot="1">
      <c r="A43" s="262" t="s">
        <v>63</v>
      </c>
      <c r="B43" s="251">
        <v>2276</v>
      </c>
      <c r="C43" s="251">
        <v>210</v>
      </c>
      <c r="D43" s="264">
        <v>0</v>
      </c>
      <c r="E43" s="265">
        <v>0</v>
      </c>
      <c r="F43" s="264">
        <v>0</v>
      </c>
      <c r="G43" s="264">
        <v>0</v>
      </c>
      <c r="H43" s="264">
        <v>0</v>
      </c>
      <c r="I43" s="264">
        <v>0</v>
      </c>
      <c r="J43" s="264">
        <v>0</v>
      </c>
      <c r="K43" s="264">
        <v>0</v>
      </c>
      <c r="L43" s="264">
        <v>0</v>
      </c>
      <c r="M43" s="255">
        <f t="shared" si="2"/>
        <v>0</v>
      </c>
      <c r="N43" s="264">
        <v>0</v>
      </c>
    </row>
    <row r="44" spans="1:14" s="239" customFormat="1" ht="24" thickTop="1" thickBot="1">
      <c r="A44" s="266" t="s">
        <v>64</v>
      </c>
      <c r="B44" s="258">
        <v>2280</v>
      </c>
      <c r="C44" s="258">
        <v>220</v>
      </c>
      <c r="D44" s="260">
        <f>SUM(D45:D46)</f>
        <v>0</v>
      </c>
      <c r="E44" s="260">
        <v>0</v>
      </c>
      <c r="F44" s="260">
        <f t="shared" ref="F44:L44" si="7">SUM(F45:F46)</f>
        <v>0</v>
      </c>
      <c r="G44" s="260">
        <f t="shared" si="7"/>
        <v>0</v>
      </c>
      <c r="H44" s="260">
        <f t="shared" si="7"/>
        <v>0</v>
      </c>
      <c r="I44" s="260">
        <f t="shared" si="7"/>
        <v>0</v>
      </c>
      <c r="J44" s="260">
        <f t="shared" si="7"/>
        <v>0</v>
      </c>
      <c r="K44" s="260">
        <f t="shared" si="7"/>
        <v>0</v>
      </c>
      <c r="L44" s="260">
        <f t="shared" si="7"/>
        <v>0</v>
      </c>
      <c r="M44" s="255">
        <f t="shared" si="2"/>
        <v>0</v>
      </c>
      <c r="N44" s="260">
        <f>SUM(N45:N46)</f>
        <v>0</v>
      </c>
    </row>
    <row r="45" spans="1:14" s="239" customFormat="1" ht="24" thickTop="1" thickBot="1">
      <c r="A45" s="269" t="s">
        <v>65</v>
      </c>
      <c r="B45" s="251">
        <v>2281</v>
      </c>
      <c r="C45" s="251">
        <v>230</v>
      </c>
      <c r="D45" s="264">
        <v>0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55">
        <f t="shared" si="2"/>
        <v>0</v>
      </c>
      <c r="N45" s="264">
        <v>0</v>
      </c>
    </row>
    <row r="46" spans="1:14" s="239" customFormat="1" ht="24" thickTop="1" thickBot="1">
      <c r="A46" s="262" t="s">
        <v>66</v>
      </c>
      <c r="B46" s="251">
        <v>2282</v>
      </c>
      <c r="C46" s="251">
        <v>240</v>
      </c>
      <c r="D46" s="264">
        <v>0</v>
      </c>
      <c r="E46" s="264">
        <v>0</v>
      </c>
      <c r="F46" s="264">
        <v>0</v>
      </c>
      <c r="G46" s="264">
        <v>0</v>
      </c>
      <c r="H46" s="264">
        <v>0</v>
      </c>
      <c r="I46" s="264">
        <v>0</v>
      </c>
      <c r="J46" s="264">
        <v>0</v>
      </c>
      <c r="K46" s="264">
        <v>0</v>
      </c>
      <c r="L46" s="264">
        <v>0</v>
      </c>
      <c r="M46" s="255">
        <f t="shared" si="2"/>
        <v>0</v>
      </c>
      <c r="N46" s="264">
        <v>0</v>
      </c>
    </row>
    <row r="47" spans="1:14" s="239" customFormat="1" ht="12.75" thickTop="1" thickBot="1">
      <c r="A47" s="256" t="s">
        <v>67</v>
      </c>
      <c r="B47" s="253">
        <v>2400</v>
      </c>
      <c r="C47" s="253">
        <v>250</v>
      </c>
      <c r="D47" s="268">
        <f t="shared" ref="D47:L47" si="8">SUM(D48:D49)</f>
        <v>0</v>
      </c>
      <c r="E47" s="268">
        <f t="shared" si="8"/>
        <v>0</v>
      </c>
      <c r="F47" s="268">
        <f t="shared" si="8"/>
        <v>0</v>
      </c>
      <c r="G47" s="268">
        <f t="shared" si="8"/>
        <v>0</v>
      </c>
      <c r="H47" s="268">
        <f t="shared" si="8"/>
        <v>0</v>
      </c>
      <c r="I47" s="268">
        <f t="shared" si="8"/>
        <v>0</v>
      </c>
      <c r="J47" s="268">
        <f t="shared" si="8"/>
        <v>0</v>
      </c>
      <c r="K47" s="268">
        <f t="shared" si="8"/>
        <v>0</v>
      </c>
      <c r="L47" s="268">
        <f t="shared" si="8"/>
        <v>0</v>
      </c>
      <c r="M47" s="255">
        <f t="shared" si="2"/>
        <v>0</v>
      </c>
      <c r="N47" s="268">
        <f>SUM(N48:N49)</f>
        <v>0</v>
      </c>
    </row>
    <row r="48" spans="1:14" s="239" customFormat="1" ht="12.75" thickTop="1" thickBot="1">
      <c r="A48" s="270" t="s">
        <v>68</v>
      </c>
      <c r="B48" s="258">
        <v>2410</v>
      </c>
      <c r="C48" s="258">
        <v>260</v>
      </c>
      <c r="D48" s="261">
        <v>0</v>
      </c>
      <c r="E48" s="260">
        <v>0</v>
      </c>
      <c r="F48" s="261">
        <v>0</v>
      </c>
      <c r="G48" s="261">
        <v>0</v>
      </c>
      <c r="H48" s="261">
        <v>0</v>
      </c>
      <c r="I48" s="261">
        <v>0</v>
      </c>
      <c r="J48" s="261">
        <v>0</v>
      </c>
      <c r="K48" s="261">
        <v>0</v>
      </c>
      <c r="L48" s="261">
        <v>0</v>
      </c>
      <c r="M48" s="255">
        <f t="shared" si="2"/>
        <v>0</v>
      </c>
      <c r="N48" s="261">
        <v>0</v>
      </c>
    </row>
    <row r="49" spans="1:14" s="239" customFormat="1" ht="12.75" thickTop="1" thickBot="1">
      <c r="A49" s="270" t="s">
        <v>69</v>
      </c>
      <c r="B49" s="258">
        <v>2420</v>
      </c>
      <c r="C49" s="258">
        <v>270</v>
      </c>
      <c r="D49" s="261">
        <v>0</v>
      </c>
      <c r="E49" s="260">
        <v>0</v>
      </c>
      <c r="F49" s="261">
        <v>0</v>
      </c>
      <c r="G49" s="261">
        <v>0</v>
      </c>
      <c r="H49" s="261">
        <v>0</v>
      </c>
      <c r="I49" s="261">
        <v>0</v>
      </c>
      <c r="J49" s="261">
        <v>0</v>
      </c>
      <c r="K49" s="261">
        <v>0</v>
      </c>
      <c r="L49" s="261">
        <v>0</v>
      </c>
      <c r="M49" s="255">
        <f t="shared" si="2"/>
        <v>0</v>
      </c>
      <c r="N49" s="261">
        <v>0</v>
      </c>
    </row>
    <row r="50" spans="1:14" s="239" customFormat="1" ht="11.25" customHeight="1" thickTop="1" thickBot="1">
      <c r="A50" s="271" t="s">
        <v>70</v>
      </c>
      <c r="B50" s="253">
        <v>2600</v>
      </c>
      <c r="C50" s="253">
        <v>280</v>
      </c>
      <c r="D50" s="268">
        <f t="shared" ref="D50:L50" si="9">SUM(D51:D53)</f>
        <v>0</v>
      </c>
      <c r="E50" s="268">
        <f t="shared" si="9"/>
        <v>0</v>
      </c>
      <c r="F50" s="268">
        <f t="shared" si="9"/>
        <v>0</v>
      </c>
      <c r="G50" s="268">
        <f t="shared" si="9"/>
        <v>0</v>
      </c>
      <c r="H50" s="268">
        <f t="shared" si="9"/>
        <v>0</v>
      </c>
      <c r="I50" s="268">
        <f t="shared" si="9"/>
        <v>0</v>
      </c>
      <c r="J50" s="268">
        <f t="shared" si="9"/>
        <v>0</v>
      </c>
      <c r="K50" s="268">
        <f t="shared" si="9"/>
        <v>0</v>
      </c>
      <c r="L50" s="268">
        <f t="shared" si="9"/>
        <v>0</v>
      </c>
      <c r="M50" s="255">
        <f t="shared" si="2"/>
        <v>0</v>
      </c>
      <c r="N50" s="268">
        <f>SUM(N51:N53)</f>
        <v>0</v>
      </c>
    </row>
    <row r="51" spans="1:14" s="239" customFormat="1" ht="11.25" customHeight="1" thickTop="1" thickBot="1">
      <c r="A51" s="266" t="s">
        <v>71</v>
      </c>
      <c r="B51" s="258">
        <v>2610</v>
      </c>
      <c r="C51" s="258">
        <v>290</v>
      </c>
      <c r="D51" s="272">
        <v>0</v>
      </c>
      <c r="E51" s="273">
        <v>0</v>
      </c>
      <c r="F51" s="272">
        <v>0</v>
      </c>
      <c r="G51" s="272">
        <v>0</v>
      </c>
      <c r="H51" s="272">
        <v>0</v>
      </c>
      <c r="I51" s="272">
        <v>0</v>
      </c>
      <c r="J51" s="272">
        <v>0</v>
      </c>
      <c r="K51" s="272">
        <v>0</v>
      </c>
      <c r="L51" s="272">
        <v>0</v>
      </c>
      <c r="M51" s="255">
        <f t="shared" si="2"/>
        <v>0</v>
      </c>
      <c r="N51" s="272">
        <v>0</v>
      </c>
    </row>
    <row r="52" spans="1:14" s="239" customFormat="1" ht="12.75" thickTop="1" thickBot="1">
      <c r="A52" s="266" t="s">
        <v>72</v>
      </c>
      <c r="B52" s="258">
        <v>2620</v>
      </c>
      <c r="C52" s="258">
        <v>300</v>
      </c>
      <c r="D52" s="272">
        <v>0</v>
      </c>
      <c r="E52" s="273">
        <v>0</v>
      </c>
      <c r="F52" s="272">
        <v>0</v>
      </c>
      <c r="G52" s="272">
        <v>0</v>
      </c>
      <c r="H52" s="272">
        <v>0</v>
      </c>
      <c r="I52" s="272">
        <v>0</v>
      </c>
      <c r="J52" s="272">
        <v>0</v>
      </c>
      <c r="K52" s="272">
        <v>0</v>
      </c>
      <c r="L52" s="272">
        <v>0</v>
      </c>
      <c r="M52" s="255">
        <f t="shared" si="2"/>
        <v>0</v>
      </c>
      <c r="N52" s="272">
        <v>0</v>
      </c>
    </row>
    <row r="53" spans="1:14" s="239" customFormat="1" ht="12" customHeight="1" thickTop="1" thickBot="1">
      <c r="A53" s="270" t="s">
        <v>73</v>
      </c>
      <c r="B53" s="258">
        <v>2630</v>
      </c>
      <c r="C53" s="258">
        <v>310</v>
      </c>
      <c r="D53" s="272">
        <v>0</v>
      </c>
      <c r="E53" s="273">
        <v>0</v>
      </c>
      <c r="F53" s="272">
        <v>0</v>
      </c>
      <c r="G53" s="272">
        <v>0</v>
      </c>
      <c r="H53" s="272">
        <v>0</v>
      </c>
      <c r="I53" s="272">
        <v>0</v>
      </c>
      <c r="J53" s="272">
        <v>0</v>
      </c>
      <c r="K53" s="272">
        <v>0</v>
      </c>
      <c r="L53" s="272">
        <v>0</v>
      </c>
      <c r="M53" s="255">
        <f t="shared" si="2"/>
        <v>0</v>
      </c>
      <c r="N53" s="272">
        <v>0</v>
      </c>
    </row>
    <row r="54" spans="1:14" s="239" customFormat="1" ht="12.75" thickTop="1" thickBot="1">
      <c r="A54" s="267" t="s">
        <v>74</v>
      </c>
      <c r="B54" s="253">
        <v>2700</v>
      </c>
      <c r="C54" s="253">
        <v>320</v>
      </c>
      <c r="D54" s="274">
        <f>SUM(D55:D57)</f>
        <v>0</v>
      </c>
      <c r="E54" s="274">
        <v>0</v>
      </c>
      <c r="F54" s="274">
        <f t="shared" ref="F54:L54" si="10">SUM(F55:F57)</f>
        <v>0</v>
      </c>
      <c r="G54" s="274">
        <f t="shared" si="10"/>
        <v>0</v>
      </c>
      <c r="H54" s="274">
        <f t="shared" si="10"/>
        <v>0</v>
      </c>
      <c r="I54" s="274">
        <f t="shared" si="10"/>
        <v>0</v>
      </c>
      <c r="J54" s="274">
        <f t="shared" si="10"/>
        <v>0</v>
      </c>
      <c r="K54" s="274">
        <f t="shared" si="10"/>
        <v>0</v>
      </c>
      <c r="L54" s="274">
        <f t="shared" si="10"/>
        <v>0</v>
      </c>
      <c r="M54" s="255">
        <f t="shared" si="2"/>
        <v>0</v>
      </c>
      <c r="N54" s="274">
        <f>SUM(N55:N57)</f>
        <v>0</v>
      </c>
    </row>
    <row r="55" spans="1:14" s="239" customFormat="1" ht="12.75" thickTop="1" thickBot="1">
      <c r="A55" s="266" t="s">
        <v>75</v>
      </c>
      <c r="B55" s="258">
        <v>2710</v>
      </c>
      <c r="C55" s="258">
        <v>330</v>
      </c>
      <c r="D55" s="272">
        <v>0</v>
      </c>
      <c r="E55" s="273">
        <v>0</v>
      </c>
      <c r="F55" s="272">
        <v>0</v>
      </c>
      <c r="G55" s="272">
        <v>0</v>
      </c>
      <c r="H55" s="272">
        <v>0</v>
      </c>
      <c r="I55" s="272">
        <v>0</v>
      </c>
      <c r="J55" s="272">
        <v>0</v>
      </c>
      <c r="K55" s="272">
        <v>0</v>
      </c>
      <c r="L55" s="272">
        <v>0</v>
      </c>
      <c r="M55" s="255">
        <f t="shared" si="2"/>
        <v>0</v>
      </c>
      <c r="N55" s="272">
        <v>0</v>
      </c>
    </row>
    <row r="56" spans="1:14" s="239" customFormat="1" ht="12.75" thickTop="1" thickBot="1">
      <c r="A56" s="266" t="s">
        <v>76</v>
      </c>
      <c r="B56" s="258">
        <v>2720</v>
      </c>
      <c r="C56" s="258">
        <v>340</v>
      </c>
      <c r="D56" s="272">
        <v>0</v>
      </c>
      <c r="E56" s="273">
        <v>0</v>
      </c>
      <c r="F56" s="272">
        <v>0</v>
      </c>
      <c r="G56" s="272">
        <v>0</v>
      </c>
      <c r="H56" s="272">
        <v>0</v>
      </c>
      <c r="I56" s="272">
        <v>0</v>
      </c>
      <c r="J56" s="272">
        <v>0</v>
      </c>
      <c r="K56" s="272">
        <v>0</v>
      </c>
      <c r="L56" s="272">
        <v>0</v>
      </c>
      <c r="M56" s="255">
        <f t="shared" ref="M56:M85" si="11">F56-H56+I56-J56</f>
        <v>0</v>
      </c>
      <c r="N56" s="272">
        <v>0</v>
      </c>
    </row>
    <row r="57" spans="1:14" s="239" customFormat="1" ht="12.75" thickTop="1" thickBot="1">
      <c r="A57" s="266" t="s">
        <v>77</v>
      </c>
      <c r="B57" s="258">
        <v>2730</v>
      </c>
      <c r="C57" s="258">
        <v>350</v>
      </c>
      <c r="D57" s="272">
        <v>0</v>
      </c>
      <c r="E57" s="273">
        <v>0</v>
      </c>
      <c r="F57" s="272">
        <v>0</v>
      </c>
      <c r="G57" s="272">
        <v>0</v>
      </c>
      <c r="H57" s="272">
        <v>0</v>
      </c>
      <c r="I57" s="272">
        <v>0</v>
      </c>
      <c r="J57" s="272">
        <v>0</v>
      </c>
      <c r="K57" s="272">
        <v>0</v>
      </c>
      <c r="L57" s="272">
        <v>0</v>
      </c>
      <c r="M57" s="255">
        <f t="shared" si="11"/>
        <v>0</v>
      </c>
      <c r="N57" s="272">
        <v>0</v>
      </c>
    </row>
    <row r="58" spans="1:14" s="239" customFormat="1" ht="12.75" thickTop="1" thickBot="1">
      <c r="A58" s="267" t="s">
        <v>78</v>
      </c>
      <c r="B58" s="253">
        <v>2800</v>
      </c>
      <c r="C58" s="253">
        <v>360</v>
      </c>
      <c r="D58" s="275">
        <v>0</v>
      </c>
      <c r="E58" s="274">
        <v>0</v>
      </c>
      <c r="F58" s="275">
        <v>0</v>
      </c>
      <c r="G58" s="275">
        <v>0</v>
      </c>
      <c r="H58" s="275">
        <v>0</v>
      </c>
      <c r="I58" s="275">
        <v>0</v>
      </c>
      <c r="J58" s="275">
        <v>0</v>
      </c>
      <c r="K58" s="275">
        <v>0</v>
      </c>
      <c r="L58" s="275">
        <v>0</v>
      </c>
      <c r="M58" s="255">
        <f t="shared" si="11"/>
        <v>0</v>
      </c>
      <c r="N58" s="275">
        <v>0</v>
      </c>
    </row>
    <row r="59" spans="1:14" s="239" customFormat="1" ht="12.75" thickTop="1" thickBot="1">
      <c r="A59" s="253" t="s">
        <v>79</v>
      </c>
      <c r="B59" s="253">
        <v>3000</v>
      </c>
      <c r="C59" s="253">
        <v>370</v>
      </c>
      <c r="D59" s="274">
        <f t="shared" ref="D59:L59" si="12">D60+D74</f>
        <v>0</v>
      </c>
      <c r="E59" s="274">
        <f t="shared" si="12"/>
        <v>0</v>
      </c>
      <c r="F59" s="274">
        <f t="shared" si="12"/>
        <v>0</v>
      </c>
      <c r="G59" s="274">
        <f t="shared" si="12"/>
        <v>0</v>
      </c>
      <c r="H59" s="274">
        <f t="shared" si="12"/>
        <v>0</v>
      </c>
      <c r="I59" s="274">
        <f t="shared" si="12"/>
        <v>0</v>
      </c>
      <c r="J59" s="274">
        <f t="shared" si="12"/>
        <v>0</v>
      </c>
      <c r="K59" s="274">
        <f t="shared" si="12"/>
        <v>0</v>
      </c>
      <c r="L59" s="274">
        <f t="shared" si="12"/>
        <v>0</v>
      </c>
      <c r="M59" s="255">
        <f t="shared" si="11"/>
        <v>0</v>
      </c>
      <c r="N59" s="274">
        <f>N60+N74</f>
        <v>0</v>
      </c>
    </row>
    <row r="60" spans="1:14" s="239" customFormat="1" ht="12.75" thickTop="1" thickBot="1">
      <c r="A60" s="256" t="s">
        <v>80</v>
      </c>
      <c r="B60" s="253">
        <v>3100</v>
      </c>
      <c r="C60" s="253">
        <v>380</v>
      </c>
      <c r="D60" s="274">
        <f t="shared" ref="D60:L60" si="13">D61+D62+D65+D68+D72+D73</f>
        <v>0</v>
      </c>
      <c r="E60" s="274">
        <f t="shared" si="13"/>
        <v>0</v>
      </c>
      <c r="F60" s="274">
        <f t="shared" si="13"/>
        <v>0</v>
      </c>
      <c r="G60" s="274">
        <f t="shared" si="13"/>
        <v>0</v>
      </c>
      <c r="H60" s="274">
        <f t="shared" si="13"/>
        <v>0</v>
      </c>
      <c r="I60" s="274">
        <f t="shared" si="13"/>
        <v>0</v>
      </c>
      <c r="J60" s="274">
        <f t="shared" si="13"/>
        <v>0</v>
      </c>
      <c r="K60" s="274">
        <f t="shared" si="13"/>
        <v>0</v>
      </c>
      <c r="L60" s="274">
        <f t="shared" si="13"/>
        <v>0</v>
      </c>
      <c r="M60" s="255">
        <f t="shared" si="11"/>
        <v>0</v>
      </c>
      <c r="N60" s="274">
        <f>N61+N62+N65+N68+N72+N73</f>
        <v>0</v>
      </c>
    </row>
    <row r="61" spans="1:14" s="239" customFormat="1" ht="12.75" thickTop="1" thickBot="1">
      <c r="A61" s="266" t="s">
        <v>81</v>
      </c>
      <c r="B61" s="258">
        <v>3110</v>
      </c>
      <c r="C61" s="258">
        <v>390</v>
      </c>
      <c r="D61" s="347">
        <f>[1]МАТІВ!$E$178</f>
        <v>0</v>
      </c>
      <c r="E61" s="273">
        <v>0</v>
      </c>
      <c r="F61" s="272">
        <v>0</v>
      </c>
      <c r="G61" s="272">
        <v>0</v>
      </c>
      <c r="H61" s="272">
        <v>0</v>
      </c>
      <c r="I61" s="347">
        <f>[1]МАТІВ!$U$178+[1]МАТІВ!$AK$178+[1]МАТІВ!$BA$178+[1]МАТІВ!$BQ$178</f>
        <v>0</v>
      </c>
      <c r="J61" s="347">
        <f>I61</f>
        <v>0</v>
      </c>
      <c r="K61" s="272">
        <v>0</v>
      </c>
      <c r="L61" s="272">
        <v>0</v>
      </c>
      <c r="M61" s="255">
        <f t="shared" si="11"/>
        <v>0</v>
      </c>
      <c r="N61" s="272">
        <v>0</v>
      </c>
    </row>
    <row r="62" spans="1:14" s="239" customFormat="1" ht="12.75" thickTop="1" thickBot="1">
      <c r="A62" s="270" t="s">
        <v>82</v>
      </c>
      <c r="B62" s="258">
        <v>3120</v>
      </c>
      <c r="C62" s="258">
        <v>400</v>
      </c>
      <c r="D62" s="276">
        <f t="shared" ref="D62:L62" si="14">SUM(D63:D64)</f>
        <v>0</v>
      </c>
      <c r="E62" s="276">
        <f t="shared" si="14"/>
        <v>0</v>
      </c>
      <c r="F62" s="276">
        <f t="shared" si="14"/>
        <v>0</v>
      </c>
      <c r="G62" s="276">
        <f t="shared" si="14"/>
        <v>0</v>
      </c>
      <c r="H62" s="276">
        <f t="shared" si="14"/>
        <v>0</v>
      </c>
      <c r="I62" s="276">
        <f t="shared" si="14"/>
        <v>0</v>
      </c>
      <c r="J62" s="276">
        <f t="shared" si="14"/>
        <v>0</v>
      </c>
      <c r="K62" s="276">
        <f t="shared" si="14"/>
        <v>0</v>
      </c>
      <c r="L62" s="276">
        <f t="shared" si="14"/>
        <v>0</v>
      </c>
      <c r="M62" s="255">
        <f t="shared" si="11"/>
        <v>0</v>
      </c>
      <c r="N62" s="276">
        <f>SUM(N63:N64)</f>
        <v>0</v>
      </c>
    </row>
    <row r="63" spans="1:14" s="239" customFormat="1" ht="12.75" thickTop="1" thickBot="1">
      <c r="A63" s="262" t="s">
        <v>83</v>
      </c>
      <c r="B63" s="251">
        <v>3121</v>
      </c>
      <c r="C63" s="251">
        <v>410</v>
      </c>
      <c r="D63" s="277">
        <v>0</v>
      </c>
      <c r="E63" s="278">
        <v>0</v>
      </c>
      <c r="F63" s="277">
        <v>0</v>
      </c>
      <c r="G63" s="277">
        <v>0</v>
      </c>
      <c r="H63" s="277">
        <v>0</v>
      </c>
      <c r="I63" s="277">
        <v>0</v>
      </c>
      <c r="J63" s="277">
        <v>0</v>
      </c>
      <c r="K63" s="277">
        <v>0</v>
      </c>
      <c r="L63" s="277">
        <v>0</v>
      </c>
      <c r="M63" s="255">
        <f t="shared" si="11"/>
        <v>0</v>
      </c>
      <c r="N63" s="277">
        <v>0</v>
      </c>
    </row>
    <row r="64" spans="1:14" s="239" customFormat="1" ht="12.75" thickTop="1" thickBot="1">
      <c r="A64" s="262" t="s">
        <v>84</v>
      </c>
      <c r="B64" s="251">
        <v>3122</v>
      </c>
      <c r="C64" s="251">
        <v>420</v>
      </c>
      <c r="D64" s="277">
        <v>0</v>
      </c>
      <c r="E64" s="278">
        <v>0</v>
      </c>
      <c r="F64" s="277">
        <v>0</v>
      </c>
      <c r="G64" s="277">
        <v>0</v>
      </c>
      <c r="H64" s="277">
        <v>0</v>
      </c>
      <c r="I64" s="277">
        <v>0</v>
      </c>
      <c r="J64" s="277">
        <v>0</v>
      </c>
      <c r="K64" s="277">
        <v>0</v>
      </c>
      <c r="L64" s="277">
        <v>0</v>
      </c>
      <c r="M64" s="255">
        <f t="shared" si="11"/>
        <v>0</v>
      </c>
      <c r="N64" s="277">
        <v>0</v>
      </c>
    </row>
    <row r="65" spans="1:14" s="239" customFormat="1" ht="12.75" thickTop="1" thickBot="1">
      <c r="A65" s="257" t="s">
        <v>85</v>
      </c>
      <c r="B65" s="258">
        <v>3130</v>
      </c>
      <c r="C65" s="258">
        <v>430</v>
      </c>
      <c r="D65" s="273">
        <f t="shared" ref="D65:L65" si="15">SUM(D66:D67)</f>
        <v>0</v>
      </c>
      <c r="E65" s="273">
        <f t="shared" si="15"/>
        <v>0</v>
      </c>
      <c r="F65" s="273">
        <f t="shared" si="15"/>
        <v>0</v>
      </c>
      <c r="G65" s="273">
        <f t="shared" si="15"/>
        <v>0</v>
      </c>
      <c r="H65" s="273">
        <f t="shared" si="15"/>
        <v>0</v>
      </c>
      <c r="I65" s="273">
        <f t="shared" si="15"/>
        <v>0</v>
      </c>
      <c r="J65" s="273">
        <f t="shared" si="15"/>
        <v>0</v>
      </c>
      <c r="K65" s="273">
        <f t="shared" si="15"/>
        <v>0</v>
      </c>
      <c r="L65" s="273">
        <f t="shared" si="15"/>
        <v>0</v>
      </c>
      <c r="M65" s="255">
        <f t="shared" si="11"/>
        <v>0</v>
      </c>
      <c r="N65" s="273">
        <f>SUM(N66:N67)</f>
        <v>0</v>
      </c>
    </row>
    <row r="66" spans="1:14" s="239" customFormat="1" ht="12.75" thickTop="1" thickBot="1">
      <c r="A66" s="262" t="s">
        <v>86</v>
      </c>
      <c r="B66" s="251">
        <v>3131</v>
      </c>
      <c r="C66" s="251">
        <v>440</v>
      </c>
      <c r="D66" s="277">
        <v>0</v>
      </c>
      <c r="E66" s="278">
        <v>0</v>
      </c>
      <c r="F66" s="277">
        <v>0</v>
      </c>
      <c r="G66" s="277">
        <v>0</v>
      </c>
      <c r="H66" s="277">
        <v>0</v>
      </c>
      <c r="I66" s="277">
        <v>0</v>
      </c>
      <c r="J66" s="277">
        <v>0</v>
      </c>
      <c r="K66" s="277">
        <v>0</v>
      </c>
      <c r="L66" s="277">
        <v>0</v>
      </c>
      <c r="M66" s="255">
        <f t="shared" si="11"/>
        <v>0</v>
      </c>
      <c r="N66" s="277">
        <v>0</v>
      </c>
    </row>
    <row r="67" spans="1:14" s="239" customFormat="1" ht="12.75" thickTop="1" thickBot="1">
      <c r="A67" s="262" t="s">
        <v>87</v>
      </c>
      <c r="B67" s="251">
        <v>3132</v>
      </c>
      <c r="C67" s="251">
        <v>450</v>
      </c>
      <c r="D67" s="348">
        <f>[1]МАТІВ!$E$196</f>
        <v>0</v>
      </c>
      <c r="E67" s="278">
        <v>0</v>
      </c>
      <c r="F67" s="277">
        <v>0</v>
      </c>
      <c r="G67" s="277">
        <v>0</v>
      </c>
      <c r="H67" s="277">
        <v>0</v>
      </c>
      <c r="I67" s="347">
        <f>[1]МАТІВ!$U$196+[1]МАТІВ!$AK$196+[1]МАТІВ!$BA$196+[1]МАТІВ!$BQ$196</f>
        <v>0</v>
      </c>
      <c r="J67" s="348">
        <f>I67</f>
        <v>0</v>
      </c>
      <c r="K67" s="277">
        <v>0</v>
      </c>
      <c r="L67" s="277">
        <v>0</v>
      </c>
      <c r="M67" s="255">
        <f t="shared" si="11"/>
        <v>0</v>
      </c>
      <c r="N67" s="277">
        <v>0</v>
      </c>
    </row>
    <row r="68" spans="1:14" s="239" customFormat="1" ht="12.75" thickTop="1" thickBot="1">
      <c r="A68" s="257" t="s">
        <v>88</v>
      </c>
      <c r="B68" s="258">
        <v>3140</v>
      </c>
      <c r="C68" s="258">
        <v>460</v>
      </c>
      <c r="D68" s="273">
        <f t="shared" ref="D68:L68" si="16">SUM(D69:D71)</f>
        <v>0</v>
      </c>
      <c r="E68" s="273">
        <f t="shared" si="16"/>
        <v>0</v>
      </c>
      <c r="F68" s="273">
        <f t="shared" si="16"/>
        <v>0</v>
      </c>
      <c r="G68" s="273">
        <f t="shared" si="16"/>
        <v>0</v>
      </c>
      <c r="H68" s="273">
        <f t="shared" si="16"/>
        <v>0</v>
      </c>
      <c r="I68" s="273">
        <f t="shared" si="16"/>
        <v>0</v>
      </c>
      <c r="J68" s="273">
        <f t="shared" si="16"/>
        <v>0</v>
      </c>
      <c r="K68" s="273">
        <f t="shared" si="16"/>
        <v>0</v>
      </c>
      <c r="L68" s="273">
        <f t="shared" si="16"/>
        <v>0</v>
      </c>
      <c r="M68" s="255">
        <f t="shared" si="11"/>
        <v>0</v>
      </c>
      <c r="N68" s="273">
        <f>SUM(N69:N71)</f>
        <v>0</v>
      </c>
    </row>
    <row r="69" spans="1:14" s="239" customFormat="1" ht="13.5" thickTop="1" thickBot="1">
      <c r="A69" s="279" t="s">
        <v>113</v>
      </c>
      <c r="B69" s="251">
        <v>3141</v>
      </c>
      <c r="C69" s="251">
        <v>470</v>
      </c>
      <c r="D69" s="277">
        <v>0</v>
      </c>
      <c r="E69" s="278">
        <v>0</v>
      </c>
      <c r="F69" s="277">
        <v>0</v>
      </c>
      <c r="G69" s="277">
        <v>0</v>
      </c>
      <c r="H69" s="277">
        <v>0</v>
      </c>
      <c r="I69" s="277">
        <v>0</v>
      </c>
      <c r="J69" s="277">
        <v>0</v>
      </c>
      <c r="K69" s="277">
        <v>0</v>
      </c>
      <c r="L69" s="277">
        <v>0</v>
      </c>
      <c r="M69" s="255">
        <f t="shared" si="11"/>
        <v>0</v>
      </c>
      <c r="N69" s="277">
        <v>0</v>
      </c>
    </row>
    <row r="70" spans="1:14" s="239" customFormat="1" ht="13.5" thickTop="1" thickBot="1">
      <c r="A70" s="279" t="s">
        <v>114</v>
      </c>
      <c r="B70" s="251">
        <v>3142</v>
      </c>
      <c r="C70" s="251">
        <v>480</v>
      </c>
      <c r="D70" s="348">
        <f>[1]МАТІВ!$E$197</f>
        <v>0</v>
      </c>
      <c r="E70" s="278">
        <v>0</v>
      </c>
      <c r="F70" s="277">
        <v>0</v>
      </c>
      <c r="G70" s="277">
        <v>0</v>
      </c>
      <c r="H70" s="277">
        <v>0</v>
      </c>
      <c r="I70" s="347">
        <f>[1]МАТІВ!$U$197+[1]МАТІВ!$AK$197+[1]МАТІВ!$BA$197+[1]МАТІВ!$BQ$197</f>
        <v>0</v>
      </c>
      <c r="J70" s="348">
        <f>I70</f>
        <v>0</v>
      </c>
      <c r="K70" s="277">
        <v>0</v>
      </c>
      <c r="L70" s="277">
        <v>0</v>
      </c>
      <c r="M70" s="255">
        <f t="shared" si="11"/>
        <v>0</v>
      </c>
      <c r="N70" s="277">
        <v>0</v>
      </c>
    </row>
    <row r="71" spans="1:14" s="239" customFormat="1" ht="13.5" thickTop="1" thickBot="1">
      <c r="A71" s="279" t="s">
        <v>115</v>
      </c>
      <c r="B71" s="251">
        <v>3143</v>
      </c>
      <c r="C71" s="251">
        <v>490</v>
      </c>
      <c r="D71" s="277">
        <v>0</v>
      </c>
      <c r="E71" s="278">
        <v>0</v>
      </c>
      <c r="F71" s="277">
        <v>0</v>
      </c>
      <c r="G71" s="277">
        <v>0</v>
      </c>
      <c r="H71" s="277">
        <v>0</v>
      </c>
      <c r="I71" s="277">
        <v>0</v>
      </c>
      <c r="J71" s="277">
        <v>0</v>
      </c>
      <c r="K71" s="277">
        <v>0</v>
      </c>
      <c r="L71" s="277">
        <v>0</v>
      </c>
      <c r="M71" s="255">
        <f t="shared" si="11"/>
        <v>0</v>
      </c>
      <c r="N71" s="277">
        <v>0</v>
      </c>
    </row>
    <row r="72" spans="1:14" s="239" customFormat="1" ht="12.75" thickTop="1" thickBot="1">
      <c r="A72" s="257" t="s">
        <v>89</v>
      </c>
      <c r="B72" s="258">
        <v>3150</v>
      </c>
      <c r="C72" s="258">
        <v>500</v>
      </c>
      <c r="D72" s="272">
        <v>0</v>
      </c>
      <c r="E72" s="273">
        <v>0</v>
      </c>
      <c r="F72" s="272">
        <v>0</v>
      </c>
      <c r="G72" s="272">
        <v>0</v>
      </c>
      <c r="H72" s="272">
        <v>0</v>
      </c>
      <c r="I72" s="272">
        <v>0</v>
      </c>
      <c r="J72" s="272">
        <v>0</v>
      </c>
      <c r="K72" s="272">
        <v>0</v>
      </c>
      <c r="L72" s="272">
        <v>0</v>
      </c>
      <c r="M72" s="255">
        <f t="shared" si="11"/>
        <v>0</v>
      </c>
      <c r="N72" s="272">
        <v>0</v>
      </c>
    </row>
    <row r="73" spans="1:14" s="239" customFormat="1" ht="12.75" thickTop="1" thickBot="1">
      <c r="A73" s="257" t="s">
        <v>90</v>
      </c>
      <c r="B73" s="258">
        <v>3160</v>
      </c>
      <c r="C73" s="258">
        <v>510</v>
      </c>
      <c r="D73" s="272">
        <v>0</v>
      </c>
      <c r="E73" s="273">
        <v>0</v>
      </c>
      <c r="F73" s="272">
        <v>0</v>
      </c>
      <c r="G73" s="272">
        <v>0</v>
      </c>
      <c r="H73" s="272">
        <v>0</v>
      </c>
      <c r="I73" s="272">
        <v>0</v>
      </c>
      <c r="J73" s="272">
        <v>0</v>
      </c>
      <c r="K73" s="272">
        <v>0</v>
      </c>
      <c r="L73" s="272">
        <v>0</v>
      </c>
      <c r="M73" s="255">
        <f t="shared" si="11"/>
        <v>0</v>
      </c>
      <c r="N73" s="272">
        <v>0</v>
      </c>
    </row>
    <row r="74" spans="1:14" s="239" customFormat="1" ht="12.75" thickTop="1" thickBot="1">
      <c r="A74" s="256" t="s">
        <v>91</v>
      </c>
      <c r="B74" s="253">
        <v>3200</v>
      </c>
      <c r="C74" s="253">
        <v>520</v>
      </c>
      <c r="D74" s="274">
        <f t="shared" ref="D74:L74" si="17">SUM(D75:D78)</f>
        <v>0</v>
      </c>
      <c r="E74" s="274">
        <f t="shared" si="17"/>
        <v>0</v>
      </c>
      <c r="F74" s="274">
        <f t="shared" si="17"/>
        <v>0</v>
      </c>
      <c r="G74" s="274">
        <f t="shared" si="17"/>
        <v>0</v>
      </c>
      <c r="H74" s="274">
        <f t="shared" si="17"/>
        <v>0</v>
      </c>
      <c r="I74" s="274">
        <f t="shared" si="17"/>
        <v>0</v>
      </c>
      <c r="J74" s="274">
        <f t="shared" si="17"/>
        <v>0</v>
      </c>
      <c r="K74" s="274">
        <f t="shared" si="17"/>
        <v>0</v>
      </c>
      <c r="L74" s="274">
        <f t="shared" si="17"/>
        <v>0</v>
      </c>
      <c r="M74" s="255">
        <f t="shared" si="11"/>
        <v>0</v>
      </c>
      <c r="N74" s="274">
        <f>SUM(N75:N78)</f>
        <v>0</v>
      </c>
    </row>
    <row r="75" spans="1:14" s="239" customFormat="1" ht="12.75" thickTop="1" thickBot="1">
      <c r="A75" s="266" t="s">
        <v>92</v>
      </c>
      <c r="B75" s="258">
        <v>3210</v>
      </c>
      <c r="C75" s="258">
        <v>530</v>
      </c>
      <c r="D75" s="280">
        <v>0</v>
      </c>
      <c r="E75" s="281">
        <v>0</v>
      </c>
      <c r="F75" s="280">
        <v>0</v>
      </c>
      <c r="G75" s="280">
        <v>0</v>
      </c>
      <c r="H75" s="280">
        <v>0</v>
      </c>
      <c r="I75" s="280">
        <v>0</v>
      </c>
      <c r="J75" s="280">
        <v>0</v>
      </c>
      <c r="K75" s="280">
        <v>0</v>
      </c>
      <c r="L75" s="280">
        <v>0</v>
      </c>
      <c r="M75" s="255">
        <f t="shared" si="11"/>
        <v>0</v>
      </c>
      <c r="N75" s="280">
        <v>0</v>
      </c>
    </row>
    <row r="76" spans="1:14" s="239" customFormat="1" ht="12.75" thickTop="1" thickBot="1">
      <c r="A76" s="266" t="s">
        <v>93</v>
      </c>
      <c r="B76" s="258">
        <v>3220</v>
      </c>
      <c r="C76" s="258">
        <v>540</v>
      </c>
      <c r="D76" s="280">
        <v>0</v>
      </c>
      <c r="E76" s="281">
        <v>0</v>
      </c>
      <c r="F76" s="280">
        <v>0</v>
      </c>
      <c r="G76" s="280">
        <v>0</v>
      </c>
      <c r="H76" s="280">
        <v>0</v>
      </c>
      <c r="I76" s="280">
        <v>0</v>
      </c>
      <c r="J76" s="280">
        <v>0</v>
      </c>
      <c r="K76" s="280">
        <v>0</v>
      </c>
      <c r="L76" s="280">
        <v>0</v>
      </c>
      <c r="M76" s="255">
        <f t="shared" si="11"/>
        <v>0</v>
      </c>
      <c r="N76" s="280">
        <v>0</v>
      </c>
    </row>
    <row r="77" spans="1:14" s="239" customFormat="1" ht="11.25" customHeight="1" thickTop="1" thickBot="1">
      <c r="A77" s="257" t="s">
        <v>94</v>
      </c>
      <c r="B77" s="258">
        <v>3230</v>
      </c>
      <c r="C77" s="258">
        <v>550</v>
      </c>
      <c r="D77" s="280">
        <v>0</v>
      </c>
      <c r="E77" s="281">
        <v>0</v>
      </c>
      <c r="F77" s="280">
        <v>0</v>
      </c>
      <c r="G77" s="280">
        <v>0</v>
      </c>
      <c r="H77" s="280">
        <v>0</v>
      </c>
      <c r="I77" s="280">
        <v>0</v>
      </c>
      <c r="J77" s="280">
        <v>0</v>
      </c>
      <c r="K77" s="280">
        <v>0</v>
      </c>
      <c r="L77" s="280">
        <v>0</v>
      </c>
      <c r="M77" s="255">
        <f t="shared" si="11"/>
        <v>0</v>
      </c>
      <c r="N77" s="280">
        <v>0</v>
      </c>
    </row>
    <row r="78" spans="1:14" s="239" customFormat="1" ht="12.75" thickTop="1" thickBot="1">
      <c r="A78" s="266" t="s">
        <v>95</v>
      </c>
      <c r="B78" s="258">
        <v>3240</v>
      </c>
      <c r="C78" s="258">
        <v>560</v>
      </c>
      <c r="D78" s="272">
        <v>0</v>
      </c>
      <c r="E78" s="273">
        <v>0</v>
      </c>
      <c r="F78" s="272">
        <v>0</v>
      </c>
      <c r="G78" s="272">
        <v>0</v>
      </c>
      <c r="H78" s="272">
        <v>0</v>
      </c>
      <c r="I78" s="272">
        <v>0</v>
      </c>
      <c r="J78" s="272">
        <v>0</v>
      </c>
      <c r="K78" s="272">
        <v>0</v>
      </c>
      <c r="L78" s="272">
        <v>0</v>
      </c>
      <c r="M78" s="255">
        <f t="shared" si="11"/>
        <v>0</v>
      </c>
      <c r="N78" s="272">
        <v>0</v>
      </c>
    </row>
    <row r="79" spans="1:14" s="239" customFormat="1" ht="12.75" thickTop="1" thickBot="1">
      <c r="A79" s="253" t="s">
        <v>97</v>
      </c>
      <c r="B79" s="253">
        <v>4100</v>
      </c>
      <c r="C79" s="253">
        <v>570</v>
      </c>
      <c r="D79" s="281">
        <f t="shared" ref="D79:L79" si="18">SUM(D80)</f>
        <v>0</v>
      </c>
      <c r="E79" s="281">
        <f t="shared" si="18"/>
        <v>0</v>
      </c>
      <c r="F79" s="281">
        <f t="shared" si="18"/>
        <v>0</v>
      </c>
      <c r="G79" s="281">
        <f t="shared" si="18"/>
        <v>0</v>
      </c>
      <c r="H79" s="281">
        <f t="shared" si="18"/>
        <v>0</v>
      </c>
      <c r="I79" s="281">
        <f t="shared" si="18"/>
        <v>0</v>
      </c>
      <c r="J79" s="281">
        <f t="shared" si="18"/>
        <v>0</v>
      </c>
      <c r="K79" s="281">
        <f t="shared" si="18"/>
        <v>0</v>
      </c>
      <c r="L79" s="281">
        <f t="shared" si="18"/>
        <v>0</v>
      </c>
      <c r="M79" s="255">
        <f t="shared" si="11"/>
        <v>0</v>
      </c>
      <c r="N79" s="281">
        <f>SUM(N80)</f>
        <v>0</v>
      </c>
    </row>
    <row r="80" spans="1:14" s="239" customFormat="1" ht="12.75" thickTop="1" thickBot="1">
      <c r="A80" s="257" t="s">
        <v>98</v>
      </c>
      <c r="B80" s="258">
        <v>4110</v>
      </c>
      <c r="C80" s="258">
        <v>580</v>
      </c>
      <c r="D80" s="273">
        <f t="shared" ref="D80:L80" si="19">SUM(D81:D83)</f>
        <v>0</v>
      </c>
      <c r="E80" s="273">
        <f t="shared" si="19"/>
        <v>0</v>
      </c>
      <c r="F80" s="273">
        <f t="shared" si="19"/>
        <v>0</v>
      </c>
      <c r="G80" s="273">
        <f t="shared" si="19"/>
        <v>0</v>
      </c>
      <c r="H80" s="273">
        <f t="shared" si="19"/>
        <v>0</v>
      </c>
      <c r="I80" s="273">
        <f t="shared" si="19"/>
        <v>0</v>
      </c>
      <c r="J80" s="273">
        <f t="shared" si="19"/>
        <v>0</v>
      </c>
      <c r="K80" s="273">
        <f t="shared" si="19"/>
        <v>0</v>
      </c>
      <c r="L80" s="273">
        <f t="shared" si="19"/>
        <v>0</v>
      </c>
      <c r="M80" s="255">
        <f t="shared" si="11"/>
        <v>0</v>
      </c>
      <c r="N80" s="273">
        <f>SUM(N81:N83)</f>
        <v>0</v>
      </c>
    </row>
    <row r="81" spans="1:14" s="239" customFormat="1" ht="12.75" thickTop="1" thickBot="1">
      <c r="A81" s="262" t="s">
        <v>99</v>
      </c>
      <c r="B81" s="251">
        <v>4111</v>
      </c>
      <c r="C81" s="251">
        <v>590</v>
      </c>
      <c r="D81" s="272">
        <v>0</v>
      </c>
      <c r="E81" s="273">
        <v>0</v>
      </c>
      <c r="F81" s="272">
        <v>0</v>
      </c>
      <c r="G81" s="272">
        <v>0</v>
      </c>
      <c r="H81" s="272">
        <v>0</v>
      </c>
      <c r="I81" s="272">
        <v>0</v>
      </c>
      <c r="J81" s="272">
        <v>0</v>
      </c>
      <c r="K81" s="272">
        <v>0</v>
      </c>
      <c r="L81" s="272">
        <v>0</v>
      </c>
      <c r="M81" s="255">
        <f t="shared" si="11"/>
        <v>0</v>
      </c>
      <c r="N81" s="272">
        <v>0</v>
      </c>
    </row>
    <row r="82" spans="1:14" s="239" customFormat="1" ht="12.75" thickTop="1" thickBot="1">
      <c r="A82" s="262" t="s">
        <v>100</v>
      </c>
      <c r="B82" s="251">
        <v>4112</v>
      </c>
      <c r="C82" s="251">
        <v>600</v>
      </c>
      <c r="D82" s="272">
        <v>0</v>
      </c>
      <c r="E82" s="273">
        <v>0</v>
      </c>
      <c r="F82" s="272">
        <v>0</v>
      </c>
      <c r="G82" s="272">
        <v>0</v>
      </c>
      <c r="H82" s="272">
        <v>0</v>
      </c>
      <c r="I82" s="272">
        <v>0</v>
      </c>
      <c r="J82" s="272">
        <v>0</v>
      </c>
      <c r="K82" s="272">
        <v>0</v>
      </c>
      <c r="L82" s="272">
        <v>0</v>
      </c>
      <c r="M82" s="255">
        <f t="shared" si="11"/>
        <v>0</v>
      </c>
      <c r="N82" s="272">
        <v>0</v>
      </c>
    </row>
    <row r="83" spans="1:14" s="239" customFormat="1" ht="14.25" thickTop="1" thickBot="1">
      <c r="A83" s="282" t="s">
        <v>116</v>
      </c>
      <c r="B83" s="251">
        <v>4113</v>
      </c>
      <c r="C83" s="251">
        <v>610</v>
      </c>
      <c r="D83" s="277">
        <v>0</v>
      </c>
      <c r="E83" s="278">
        <v>0</v>
      </c>
      <c r="F83" s="277">
        <v>0</v>
      </c>
      <c r="G83" s="277">
        <v>0</v>
      </c>
      <c r="H83" s="277">
        <v>0</v>
      </c>
      <c r="I83" s="277">
        <v>0</v>
      </c>
      <c r="J83" s="277">
        <v>0</v>
      </c>
      <c r="K83" s="277">
        <v>0</v>
      </c>
      <c r="L83" s="277">
        <v>0</v>
      </c>
      <c r="M83" s="255">
        <f t="shared" si="11"/>
        <v>0</v>
      </c>
      <c r="N83" s="277">
        <v>0</v>
      </c>
    </row>
    <row r="84" spans="1:14" s="239" customFormat="1" ht="12.75" thickTop="1" thickBot="1">
      <c r="A84" s="253" t="s">
        <v>105</v>
      </c>
      <c r="B84" s="253">
        <v>4200</v>
      </c>
      <c r="C84" s="253">
        <v>620</v>
      </c>
      <c r="D84" s="274">
        <f t="shared" ref="D84:L84" si="20">D85</f>
        <v>0</v>
      </c>
      <c r="E84" s="274">
        <f t="shared" si="20"/>
        <v>0</v>
      </c>
      <c r="F84" s="274">
        <f t="shared" si="20"/>
        <v>0</v>
      </c>
      <c r="G84" s="274">
        <f t="shared" si="20"/>
        <v>0</v>
      </c>
      <c r="H84" s="274">
        <f t="shared" si="20"/>
        <v>0</v>
      </c>
      <c r="I84" s="274">
        <f t="shared" si="20"/>
        <v>0</v>
      </c>
      <c r="J84" s="274">
        <f t="shared" si="20"/>
        <v>0</v>
      </c>
      <c r="K84" s="274">
        <f t="shared" si="20"/>
        <v>0</v>
      </c>
      <c r="L84" s="274">
        <f t="shared" si="20"/>
        <v>0</v>
      </c>
      <c r="M84" s="255">
        <f t="shared" si="11"/>
        <v>0</v>
      </c>
      <c r="N84" s="274">
        <f>N85</f>
        <v>0</v>
      </c>
    </row>
    <row r="85" spans="1:14" s="239" customFormat="1" ht="12.75" thickTop="1" thickBot="1">
      <c r="A85" s="257" t="s">
        <v>106</v>
      </c>
      <c r="B85" s="258">
        <v>4210</v>
      </c>
      <c r="C85" s="258">
        <v>630</v>
      </c>
      <c r="D85" s="272">
        <v>0</v>
      </c>
      <c r="E85" s="273">
        <v>0</v>
      </c>
      <c r="F85" s="272">
        <v>0</v>
      </c>
      <c r="G85" s="272">
        <v>0</v>
      </c>
      <c r="H85" s="272">
        <v>0</v>
      </c>
      <c r="I85" s="272">
        <v>0</v>
      </c>
      <c r="J85" s="272">
        <v>0</v>
      </c>
      <c r="K85" s="272">
        <v>0</v>
      </c>
      <c r="L85" s="272">
        <v>0</v>
      </c>
      <c r="M85" s="255">
        <f t="shared" si="11"/>
        <v>0</v>
      </c>
      <c r="N85" s="272">
        <v>0</v>
      </c>
    </row>
    <row r="86" spans="1:14" s="239" customFormat="1" ht="12.75" thickTop="1" thickBot="1">
      <c r="A86" s="262" t="s">
        <v>133</v>
      </c>
      <c r="B86" s="251">
        <v>5000</v>
      </c>
      <c r="C86" s="251">
        <v>640</v>
      </c>
      <c r="D86" s="277" t="s">
        <v>134</v>
      </c>
      <c r="E86" s="277">
        <v>0</v>
      </c>
      <c r="F86" s="283" t="s">
        <v>134</v>
      </c>
      <c r="G86" s="283" t="s">
        <v>134</v>
      </c>
      <c r="H86" s="283" t="s">
        <v>134</v>
      </c>
      <c r="I86" s="283" t="s">
        <v>134</v>
      </c>
      <c r="J86" s="283" t="s">
        <v>134</v>
      </c>
      <c r="K86" s="283" t="s">
        <v>134</v>
      </c>
      <c r="L86" s="283" t="s">
        <v>134</v>
      </c>
      <c r="M86" s="283" t="s">
        <v>134</v>
      </c>
      <c r="N86" s="283" t="s">
        <v>134</v>
      </c>
    </row>
    <row r="87" spans="1:14" s="239" customFormat="1" ht="12" hidden="1" thickTop="1">
      <c r="A87" s="284"/>
      <c r="B87" s="285"/>
      <c r="C87" s="286"/>
      <c r="D87" s="287"/>
      <c r="E87" s="288"/>
      <c r="F87" s="288"/>
      <c r="G87" s="287"/>
      <c r="H87" s="287"/>
      <c r="I87" s="287"/>
      <c r="J87" s="287"/>
      <c r="K87" s="287"/>
      <c r="L87" s="287"/>
      <c r="M87" s="289"/>
    </row>
    <row r="88" spans="1:14" s="239" customFormat="1" ht="11.25" hidden="1">
      <c r="A88" s="290"/>
      <c r="B88" s="291"/>
      <c r="C88" s="292"/>
      <c r="D88" s="293"/>
      <c r="E88" s="294"/>
      <c r="F88" s="294"/>
      <c r="G88" s="293"/>
      <c r="H88" s="293"/>
      <c r="I88" s="293"/>
      <c r="J88" s="293"/>
      <c r="K88" s="293"/>
      <c r="L88" s="293"/>
      <c r="M88" s="295"/>
    </row>
    <row r="89" spans="1:14" s="239" customFormat="1" ht="11.25" hidden="1">
      <c r="A89" s="290"/>
      <c r="B89" s="291"/>
      <c r="C89" s="292"/>
      <c r="D89" s="293"/>
      <c r="E89" s="294"/>
      <c r="F89" s="294"/>
      <c r="G89" s="293"/>
      <c r="H89" s="293"/>
      <c r="I89" s="293"/>
      <c r="J89" s="293"/>
      <c r="K89" s="293"/>
      <c r="L89" s="293"/>
      <c r="M89" s="295"/>
    </row>
    <row r="90" spans="1:14" s="239" customFormat="1" ht="11.25" hidden="1">
      <c r="A90" s="290"/>
      <c r="B90" s="291"/>
      <c r="C90" s="292"/>
      <c r="D90" s="293"/>
      <c r="E90" s="294"/>
      <c r="F90" s="294"/>
      <c r="G90" s="293"/>
      <c r="H90" s="293"/>
      <c r="I90" s="293"/>
      <c r="J90" s="293"/>
      <c r="K90" s="293"/>
      <c r="L90" s="293"/>
      <c r="M90" s="295"/>
    </row>
    <row r="91" spans="1:14" s="239" customFormat="1" ht="12" hidden="1">
      <c r="A91" s="296"/>
      <c r="B91" s="297"/>
      <c r="C91" s="298"/>
      <c r="D91" s="299"/>
      <c r="E91" s="300"/>
      <c r="F91" s="300"/>
      <c r="G91" s="299"/>
      <c r="H91" s="299"/>
      <c r="I91" s="299"/>
      <c r="J91" s="299"/>
      <c r="K91" s="299"/>
      <c r="L91" s="299"/>
      <c r="M91" s="301"/>
    </row>
    <row r="92" spans="1:14" s="239" customFormat="1" ht="11.25" hidden="1">
      <c r="A92" s="302"/>
      <c r="B92" s="303"/>
      <c r="C92" s="292"/>
      <c r="D92" s="304"/>
      <c r="E92" s="305"/>
      <c r="F92" s="305"/>
      <c r="G92" s="304"/>
      <c r="H92" s="304"/>
      <c r="I92" s="304"/>
      <c r="J92" s="304"/>
      <c r="K92" s="304"/>
      <c r="L92" s="304"/>
      <c r="M92" s="306"/>
    </row>
    <row r="93" spans="1:14" s="239" customFormat="1" ht="11.25" hidden="1">
      <c r="A93" s="302"/>
      <c r="B93" s="303"/>
      <c r="C93" s="292"/>
      <c r="D93" s="304"/>
      <c r="E93" s="305"/>
      <c r="F93" s="305"/>
      <c r="G93" s="304"/>
      <c r="H93" s="304"/>
      <c r="I93" s="304"/>
      <c r="J93" s="304"/>
      <c r="K93" s="304"/>
      <c r="L93" s="304"/>
      <c r="M93" s="306"/>
    </row>
    <row r="94" spans="1:14" s="239" customFormat="1" ht="11.25" hidden="1">
      <c r="A94" s="307"/>
      <c r="B94" s="308"/>
      <c r="C94" s="298"/>
      <c r="D94" s="309"/>
      <c r="E94" s="310"/>
      <c r="F94" s="310"/>
      <c r="G94" s="309"/>
      <c r="H94" s="309"/>
      <c r="I94" s="309"/>
      <c r="J94" s="309"/>
      <c r="K94" s="309"/>
      <c r="L94" s="309"/>
      <c r="M94" s="309"/>
    </row>
    <row r="95" spans="1:14" s="239" customFormat="1" ht="14.25" customHeight="1" thickTop="1">
      <c r="A95" s="311" t="s">
        <v>148</v>
      </c>
      <c r="B95" s="312"/>
      <c r="C95" s="313"/>
      <c r="D95" s="314"/>
      <c r="E95" s="315"/>
      <c r="F95" s="315"/>
      <c r="G95" s="314"/>
      <c r="H95" s="314"/>
      <c r="I95" s="314"/>
      <c r="J95" s="314"/>
      <c r="K95" s="314"/>
      <c r="L95" s="314"/>
      <c r="M95" s="314"/>
    </row>
    <row r="96" spans="1:14" s="239" customFormat="1" ht="3" customHeight="1">
      <c r="A96" s="316"/>
      <c r="B96" s="312"/>
      <c r="C96" s="313"/>
      <c r="D96" s="314"/>
      <c r="E96" s="315"/>
      <c r="F96" s="315"/>
      <c r="G96" s="314"/>
      <c r="H96" s="314"/>
      <c r="I96" s="314"/>
      <c r="J96" s="314"/>
      <c r="K96" s="314"/>
      <c r="L96" s="314"/>
      <c r="M96" s="314"/>
    </row>
    <row r="97" spans="1:18" s="239" customFormat="1" ht="11.25" hidden="1">
      <c r="A97" s="316"/>
      <c r="B97" s="312"/>
      <c r="C97" s="313"/>
      <c r="D97" s="314"/>
      <c r="E97" s="317"/>
      <c r="F97" s="317"/>
      <c r="G97" s="314"/>
      <c r="H97" s="314"/>
      <c r="I97" s="314"/>
      <c r="J97" s="314"/>
      <c r="K97" s="314"/>
      <c r="L97" s="314"/>
      <c r="M97" s="314"/>
    </row>
    <row r="98" spans="1:18">
      <c r="A98" s="220" t="s">
        <v>183</v>
      </c>
      <c r="B98" s="134"/>
      <c r="C98" s="220"/>
      <c r="D98" s="381"/>
      <c r="E98" s="381"/>
      <c r="F98" s="220"/>
      <c r="G98" s="379" t="s">
        <v>184</v>
      </c>
      <c r="H98" s="379"/>
      <c r="I98" s="379"/>
      <c r="J98" s="379"/>
      <c r="K98" s="379"/>
      <c r="L98" s="379"/>
      <c r="M98" s="379"/>
      <c r="N98" s="379"/>
      <c r="O98" s="354"/>
      <c r="P98" s="354"/>
      <c r="Q98" s="354"/>
      <c r="R98" s="355"/>
    </row>
    <row r="99" spans="1:18">
      <c r="A99" s="134"/>
      <c r="B99" s="220"/>
      <c r="C99" s="220"/>
      <c r="D99" s="378" t="s">
        <v>108</v>
      </c>
      <c r="E99" s="378"/>
      <c r="F99" s="220"/>
      <c r="G99" s="380" t="s">
        <v>109</v>
      </c>
      <c r="H99" s="380"/>
      <c r="I99" s="380"/>
      <c r="J99" s="380"/>
      <c r="K99" s="380"/>
      <c r="L99" s="380"/>
      <c r="M99" s="380"/>
      <c r="N99" s="380"/>
      <c r="O99" s="356"/>
      <c r="P99" s="356"/>
      <c r="Q99" s="357"/>
      <c r="R99" s="355"/>
    </row>
    <row r="100" spans="1:18">
      <c r="A100" s="220" t="s">
        <v>154</v>
      </c>
      <c r="B100" s="134"/>
      <c r="C100" s="220"/>
      <c r="D100" s="382"/>
      <c r="E100" s="382"/>
      <c r="F100" s="220"/>
      <c r="G100" s="379" t="s">
        <v>185</v>
      </c>
      <c r="H100" s="379"/>
      <c r="I100" s="379"/>
      <c r="J100" s="379"/>
      <c r="K100" s="379"/>
      <c r="L100" s="379"/>
      <c r="M100" s="379"/>
      <c r="N100" s="379"/>
      <c r="O100" s="354"/>
      <c r="P100" s="354"/>
      <c r="Q100" s="354"/>
      <c r="R100" s="355"/>
    </row>
    <row r="101" spans="1:18" ht="8.25" customHeight="1">
      <c r="A101" s="221"/>
      <c r="B101" s="134"/>
      <c r="C101" s="220"/>
      <c r="D101" s="378" t="s">
        <v>108</v>
      </c>
      <c r="E101" s="378"/>
      <c r="F101" s="134"/>
      <c r="G101" s="380" t="s">
        <v>109</v>
      </c>
      <c r="H101" s="380"/>
      <c r="I101" s="380"/>
      <c r="J101" s="380"/>
      <c r="K101" s="380"/>
      <c r="L101" s="380"/>
      <c r="M101" s="380"/>
      <c r="N101" s="380"/>
      <c r="O101" s="356"/>
      <c r="P101" s="356"/>
      <c r="Q101" s="222"/>
      <c r="R101" s="355"/>
    </row>
    <row r="102" spans="1:18" ht="12.75" customHeight="1">
      <c r="A102" s="234"/>
    </row>
    <row r="103" spans="1:18">
      <c r="A103" s="239"/>
    </row>
  </sheetData>
  <sheetProtection formatColumns="0" formatRows="0"/>
  <mergeCells count="44">
    <mergeCell ref="D101:E101"/>
    <mergeCell ref="G98:N98"/>
    <mergeCell ref="G99:N99"/>
    <mergeCell ref="G100:N100"/>
    <mergeCell ref="G101:N101"/>
    <mergeCell ref="D99:E99"/>
    <mergeCell ref="D100:E100"/>
    <mergeCell ref="D98:E98"/>
    <mergeCell ref="A6:R6"/>
    <mergeCell ref="I1:N3"/>
    <mergeCell ref="A12:B12"/>
    <mergeCell ref="B10:J10"/>
    <mergeCell ref="A4:M4"/>
    <mergeCell ref="B9:J9"/>
    <mergeCell ref="A5:H5"/>
    <mergeCell ref="M8:N8"/>
    <mergeCell ref="M9:N9"/>
    <mergeCell ref="M10:N10"/>
    <mergeCell ref="B11:J11"/>
    <mergeCell ref="A13:B13"/>
    <mergeCell ref="E13:M13"/>
    <mergeCell ref="A14:B14"/>
    <mergeCell ref="E14:M14"/>
    <mergeCell ref="M11:N11"/>
    <mergeCell ref="E12:J12"/>
    <mergeCell ref="A18:A20"/>
    <mergeCell ref="B18:B20"/>
    <mergeCell ref="H18:H20"/>
    <mergeCell ref="I18:I20"/>
    <mergeCell ref="A15:B15"/>
    <mergeCell ref="E18:E20"/>
    <mergeCell ref="C18:C20"/>
    <mergeCell ref="D18:D20"/>
    <mergeCell ref="F19:F20"/>
    <mergeCell ref="F18:G18"/>
    <mergeCell ref="G19:G20"/>
    <mergeCell ref="M19:M20"/>
    <mergeCell ref="L18:L20"/>
    <mergeCell ref="M18:N18"/>
    <mergeCell ref="J19:J20"/>
    <mergeCell ref="E15:Y15"/>
    <mergeCell ref="N19:N20"/>
    <mergeCell ref="J18:K18"/>
    <mergeCell ref="K19:K20"/>
  </mergeCells>
  <phoneticPr fontId="1" type="noConversion"/>
  <pageMargins left="0.19685039370078741" right="0.1968503937007874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Аркуш46">
    <pageSetUpPr fitToPage="1"/>
  </sheetPr>
  <dimension ref="A1:AA106"/>
  <sheetViews>
    <sheetView topLeftCell="A17" workbookViewId="0">
      <selection activeCell="K41" sqref="K41"/>
    </sheetView>
  </sheetViews>
  <sheetFormatPr defaultRowHeight="15"/>
  <cols>
    <col min="1" max="1" width="55" style="17" customWidth="1"/>
    <col min="2" max="2" width="5.140625" style="17" customWidth="1"/>
    <col min="3" max="3" width="4.5703125" style="17" customWidth="1"/>
    <col min="4" max="5" width="9.42578125" style="17" customWidth="1"/>
    <col min="6" max="6" width="5.85546875" style="17" customWidth="1"/>
    <col min="7" max="7" width="5.42578125" style="17" customWidth="1"/>
    <col min="8" max="8" width="5.7109375" style="17" customWidth="1"/>
    <col min="9" max="9" width="9.5703125" style="17" hidden="1" customWidth="1"/>
    <col min="10" max="10" width="10" style="17" customWidth="1"/>
    <col min="11" max="11" width="10.85546875" style="17" customWidth="1"/>
    <col min="12" max="12" width="6.140625" style="17" customWidth="1"/>
    <col min="13" max="13" width="10.140625" style="17" customWidth="1"/>
    <col min="14" max="14" width="6.7109375" style="17" customWidth="1"/>
    <col min="15" max="15" width="10.28515625" style="17" hidden="1" customWidth="1"/>
    <col min="16" max="16" width="8.140625" style="17" hidden="1" customWidth="1"/>
    <col min="17" max="17" width="9.42578125" style="17" customWidth="1"/>
    <col min="18" max="18" width="6" style="17" customWidth="1"/>
    <col min="19" max="16384" width="9.140625" style="17"/>
  </cols>
  <sheetData>
    <row r="1" spans="1:27" s="1" customFormat="1" ht="15" customHeight="1">
      <c r="J1" s="396" t="s">
        <v>0</v>
      </c>
      <c r="K1" s="396"/>
      <c r="L1" s="396"/>
      <c r="M1" s="396"/>
      <c r="N1" s="396"/>
      <c r="O1" s="396"/>
      <c r="P1" s="396"/>
      <c r="Q1" s="396"/>
      <c r="R1" s="396"/>
    </row>
    <row r="2" spans="1:27" s="1" customFormat="1" ht="16.5" customHeight="1">
      <c r="J2" s="396"/>
      <c r="K2" s="396"/>
      <c r="L2" s="396"/>
      <c r="M2" s="396"/>
      <c r="N2" s="396"/>
      <c r="O2" s="396"/>
      <c r="P2" s="396"/>
      <c r="Q2" s="396"/>
      <c r="R2" s="396"/>
    </row>
    <row r="3" spans="1:27" s="1" customFormat="1">
      <c r="A3" s="397" t="s">
        <v>1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</row>
    <row r="4" spans="1:27" s="1" customFormat="1">
      <c r="A4" s="399" t="s">
        <v>155</v>
      </c>
      <c r="B4" s="399"/>
      <c r="C4" s="399"/>
      <c r="D4" s="399"/>
      <c r="E4" s="399"/>
      <c r="F4" s="399"/>
      <c r="G4" s="399"/>
      <c r="H4" s="399"/>
      <c r="I4" s="399"/>
      <c r="J4" s="399"/>
      <c r="K4" s="2" t="s">
        <v>156</v>
      </c>
      <c r="L4" s="3"/>
      <c r="M4" s="3"/>
      <c r="N4" s="4" t="s">
        <v>151</v>
      </c>
      <c r="O4" s="4"/>
      <c r="P4" s="4"/>
      <c r="Q4" s="4"/>
      <c r="R4" s="4"/>
      <c r="S4" s="4"/>
    </row>
    <row r="5" spans="1:27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27" s="1" customFormat="1" ht="14.25" customHeigh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</row>
    <row r="7" spans="1:27" s="7" customFormat="1" ht="2.25" hidden="1" customHeight="1"/>
    <row r="8" spans="1:27" s="7" customFormat="1" ht="9" customHeight="1">
      <c r="Q8" s="393" t="s">
        <v>2</v>
      </c>
      <c r="R8" s="393"/>
    </row>
    <row r="9" spans="1:27" s="7" customFormat="1" ht="15" customHeight="1">
      <c r="A9" s="8" t="s">
        <v>3</v>
      </c>
      <c r="B9" s="394" t="s">
        <v>143</v>
      </c>
      <c r="C9" s="394"/>
      <c r="D9" s="394"/>
      <c r="E9" s="394"/>
      <c r="F9" s="394"/>
      <c r="G9" s="394"/>
      <c r="H9" s="394"/>
      <c r="I9" s="394"/>
      <c r="J9" s="394"/>
      <c r="K9" s="394"/>
      <c r="L9" s="394"/>
      <c r="M9" s="392" t="s">
        <v>136</v>
      </c>
      <c r="N9" s="392"/>
      <c r="O9" s="9"/>
      <c r="Q9" s="398">
        <v>41829167</v>
      </c>
      <c r="R9" s="398"/>
    </row>
    <row r="10" spans="1:27" s="7" customFormat="1" ht="11.25" customHeight="1">
      <c r="A10" s="10" t="s">
        <v>4</v>
      </c>
      <c r="B10" s="391" t="s">
        <v>152</v>
      </c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2" t="s">
        <v>137</v>
      </c>
      <c r="N10" s="392"/>
      <c r="O10" s="11"/>
      <c r="Q10" s="388"/>
      <c r="R10" s="388"/>
    </row>
    <row r="11" spans="1:27" s="7" customFormat="1" ht="11.25" customHeight="1">
      <c r="A11" s="10" t="e">
        <f>#REF!</f>
        <v>#REF!</v>
      </c>
      <c r="B11" s="391" t="s">
        <v>153</v>
      </c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0" t="s">
        <v>139</v>
      </c>
      <c r="N11" s="390"/>
      <c r="O11" s="11"/>
      <c r="Q11" s="388"/>
      <c r="R11" s="388"/>
    </row>
    <row r="12" spans="1:27" s="7" customFormat="1" ht="11.25" customHeight="1">
      <c r="A12" s="385" t="s">
        <v>110</v>
      </c>
      <c r="B12" s="385"/>
      <c r="C12" s="385"/>
      <c r="D12" s="385"/>
      <c r="E12" s="401">
        <v>0</v>
      </c>
      <c r="F12" s="401"/>
      <c r="G12" s="373" t="s">
        <v>151</v>
      </c>
      <c r="H12" s="373"/>
      <c r="I12" s="373"/>
      <c r="J12" s="373"/>
      <c r="K12" s="373"/>
      <c r="L12" s="373"/>
      <c r="M12" s="373"/>
      <c r="N12" s="373"/>
      <c r="O12" s="373"/>
      <c r="P12" s="12"/>
      <c r="Q12" s="12"/>
      <c r="R12" s="13"/>
    </row>
    <row r="13" spans="1:27" s="7" customFormat="1" ht="11.25">
      <c r="A13" s="385" t="s">
        <v>5</v>
      </c>
      <c r="B13" s="385"/>
      <c r="C13" s="385"/>
      <c r="D13" s="385"/>
      <c r="E13" s="395"/>
      <c r="F13" s="395"/>
      <c r="G13" s="389" t="s">
        <v>151</v>
      </c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89"/>
    </row>
    <row r="14" spans="1:27" s="7" customFormat="1" ht="15" customHeight="1">
      <c r="A14" s="385" t="s">
        <v>6</v>
      </c>
      <c r="B14" s="385"/>
      <c r="C14" s="385"/>
      <c r="D14" s="385"/>
      <c r="E14" s="384" t="s">
        <v>144</v>
      </c>
      <c r="F14" s="384"/>
      <c r="G14" s="389"/>
      <c r="H14" s="389"/>
      <c r="I14" s="389"/>
      <c r="J14" s="389"/>
      <c r="K14" s="389"/>
      <c r="L14" s="389"/>
      <c r="M14" s="389"/>
      <c r="N14" s="389"/>
      <c r="O14" s="389"/>
      <c r="P14" s="389"/>
      <c r="Q14" s="389"/>
      <c r="R14" s="389"/>
    </row>
    <row r="15" spans="1:27" s="7" customFormat="1" ht="44.25" customHeight="1">
      <c r="A15" s="385" t="s">
        <v>7</v>
      </c>
      <c r="B15" s="385"/>
      <c r="C15" s="385"/>
      <c r="D15" s="385"/>
      <c r="E15" s="395" t="s">
        <v>8</v>
      </c>
      <c r="F15" s="395"/>
      <c r="G15" s="372" t="str">
        <f>[1]МАТІВ!$C$2</f>
        <v>Матівська ЗШ І-ІІст.</v>
      </c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400"/>
      <c r="U15" s="353"/>
      <c r="V15" s="353"/>
      <c r="W15" s="353"/>
      <c r="X15" s="353"/>
      <c r="Y15" s="353"/>
      <c r="Z15" s="353"/>
      <c r="AA15" s="353"/>
    </row>
    <row r="16" spans="1:27" s="7" customFormat="1" ht="11.25">
      <c r="A16" s="14" t="s">
        <v>181</v>
      </c>
    </row>
    <row r="17" spans="1:18" s="7" customFormat="1" ht="10.5" customHeight="1" thickBot="1">
      <c r="A17" s="15" t="s">
        <v>9</v>
      </c>
    </row>
    <row r="18" spans="1:18" ht="24" customHeight="1" thickTop="1" thickBot="1">
      <c r="A18" s="383" t="s">
        <v>10</v>
      </c>
      <c r="B18" s="383" t="s">
        <v>11</v>
      </c>
      <c r="C18" s="383" t="s">
        <v>12</v>
      </c>
      <c r="D18" s="383" t="s">
        <v>13</v>
      </c>
      <c r="E18" s="383" t="s">
        <v>14</v>
      </c>
      <c r="F18" s="383"/>
      <c r="G18" s="383" t="s">
        <v>15</v>
      </c>
      <c r="H18" s="383" t="s">
        <v>16</v>
      </c>
      <c r="I18" s="383" t="s">
        <v>17</v>
      </c>
      <c r="J18" s="383" t="s">
        <v>18</v>
      </c>
      <c r="K18" s="383" t="s">
        <v>19</v>
      </c>
      <c r="L18" s="383"/>
      <c r="M18" s="383"/>
      <c r="N18" s="383"/>
      <c r="O18" s="383" t="s">
        <v>20</v>
      </c>
      <c r="P18" s="383"/>
      <c r="Q18" s="383" t="s">
        <v>21</v>
      </c>
      <c r="R18" s="383"/>
    </row>
    <row r="19" spans="1:18" ht="17.25" customHeight="1" thickTop="1" thickBot="1">
      <c r="A19" s="383"/>
      <c r="B19" s="383"/>
      <c r="C19" s="383"/>
      <c r="D19" s="383"/>
      <c r="E19" s="383" t="s">
        <v>22</v>
      </c>
      <c r="F19" s="387" t="s">
        <v>23</v>
      </c>
      <c r="G19" s="383"/>
      <c r="H19" s="383"/>
      <c r="I19" s="383"/>
      <c r="J19" s="383"/>
      <c r="K19" s="383" t="s">
        <v>22</v>
      </c>
      <c r="L19" s="383" t="s">
        <v>24</v>
      </c>
      <c r="M19" s="383"/>
      <c r="N19" s="383"/>
      <c r="O19" s="383" t="s">
        <v>22</v>
      </c>
      <c r="P19" s="386" t="s">
        <v>25</v>
      </c>
      <c r="Q19" s="383"/>
      <c r="R19" s="383"/>
    </row>
    <row r="20" spans="1:18" ht="31.5" customHeight="1" thickTop="1" thickBot="1">
      <c r="A20" s="383"/>
      <c r="B20" s="383"/>
      <c r="C20" s="383"/>
      <c r="D20" s="383"/>
      <c r="E20" s="383"/>
      <c r="F20" s="387"/>
      <c r="G20" s="383"/>
      <c r="H20" s="383"/>
      <c r="I20" s="383"/>
      <c r="J20" s="383"/>
      <c r="K20" s="383"/>
      <c r="L20" s="387" t="s">
        <v>26</v>
      </c>
      <c r="M20" s="387" t="s">
        <v>27</v>
      </c>
      <c r="N20" s="387"/>
      <c r="O20" s="383"/>
      <c r="P20" s="386"/>
      <c r="Q20" s="386" t="s">
        <v>22</v>
      </c>
      <c r="R20" s="387" t="s">
        <v>28</v>
      </c>
    </row>
    <row r="21" spans="1:18" ht="51.75" customHeight="1" thickTop="1" thickBot="1">
      <c r="A21" s="383"/>
      <c r="B21" s="383"/>
      <c r="C21" s="383"/>
      <c r="D21" s="383"/>
      <c r="E21" s="383"/>
      <c r="F21" s="387"/>
      <c r="G21" s="383"/>
      <c r="H21" s="383"/>
      <c r="I21" s="383"/>
      <c r="J21" s="383"/>
      <c r="K21" s="383"/>
      <c r="L21" s="387"/>
      <c r="M21" s="16" t="s">
        <v>22</v>
      </c>
      <c r="N21" s="18" t="s">
        <v>29</v>
      </c>
      <c r="O21" s="383"/>
      <c r="P21" s="386"/>
      <c r="Q21" s="386"/>
      <c r="R21" s="387"/>
    </row>
    <row r="22" spans="1:18" s="20" customFormat="1" ht="12.75" thickTop="1" thickBot="1">
      <c r="A22" s="19">
        <v>1</v>
      </c>
      <c r="B22" s="19">
        <v>2</v>
      </c>
      <c r="C22" s="19">
        <v>3</v>
      </c>
      <c r="D22" s="19">
        <v>4</v>
      </c>
      <c r="E22" s="19">
        <v>5</v>
      </c>
      <c r="F22" s="19">
        <v>6</v>
      </c>
      <c r="G22" s="19">
        <v>7</v>
      </c>
      <c r="H22" s="19">
        <v>8</v>
      </c>
      <c r="I22" s="19">
        <v>9</v>
      </c>
      <c r="J22" s="19">
        <v>9</v>
      </c>
      <c r="K22" s="19">
        <v>10</v>
      </c>
      <c r="L22" s="19">
        <v>11</v>
      </c>
      <c r="M22" s="19">
        <v>12</v>
      </c>
      <c r="N22" s="19">
        <v>13</v>
      </c>
      <c r="O22" s="19">
        <v>15</v>
      </c>
      <c r="P22" s="19">
        <v>16</v>
      </c>
      <c r="Q22" s="19">
        <v>14</v>
      </c>
      <c r="R22" s="19">
        <v>15</v>
      </c>
    </row>
    <row r="23" spans="1:18" s="20" customFormat="1" ht="12.75" thickTop="1" thickBot="1">
      <c r="A23" s="19" t="s">
        <v>111</v>
      </c>
      <c r="B23" s="21" t="s">
        <v>30</v>
      </c>
      <c r="C23" s="22" t="s">
        <v>31</v>
      </c>
      <c r="D23" s="23">
        <f>SUM(D24:D28)</f>
        <v>10139.4</v>
      </c>
      <c r="E23" s="24">
        <v>10924.86</v>
      </c>
      <c r="F23" s="24">
        <v>0</v>
      </c>
      <c r="G23" s="24">
        <v>0</v>
      </c>
      <c r="H23" s="24">
        <v>0</v>
      </c>
      <c r="I23" s="23">
        <f>SUM(I24:I27)</f>
        <v>0</v>
      </c>
      <c r="J23" s="23">
        <f>SUM(J24:J27)</f>
        <v>10139.4</v>
      </c>
      <c r="K23" s="25" t="s">
        <v>30</v>
      </c>
      <c r="L23" s="25" t="s">
        <v>30</v>
      </c>
      <c r="M23" s="25" t="s">
        <v>30</v>
      </c>
      <c r="N23" s="25" t="s">
        <v>30</v>
      </c>
      <c r="O23" s="25" t="s">
        <v>30</v>
      </c>
      <c r="P23" s="25" t="s">
        <v>30</v>
      </c>
      <c r="Q23" s="25">
        <f>E23-G23+H23+J23-K29</f>
        <v>14858.760000000002</v>
      </c>
      <c r="R23" s="24">
        <v>0</v>
      </c>
    </row>
    <row r="24" spans="1:18" s="20" customFormat="1" ht="13.5" customHeight="1" thickTop="1" thickBot="1">
      <c r="A24" s="26" t="s">
        <v>32</v>
      </c>
      <c r="B24" s="21" t="s">
        <v>30</v>
      </c>
      <c r="C24" s="22" t="s">
        <v>33</v>
      </c>
      <c r="D24" s="24">
        <f>J24</f>
        <v>10139.4</v>
      </c>
      <c r="E24" s="25" t="s">
        <v>30</v>
      </c>
      <c r="F24" s="25" t="s">
        <v>30</v>
      </c>
      <c r="G24" s="25" t="s">
        <v>30</v>
      </c>
      <c r="H24" s="25" t="s">
        <v>30</v>
      </c>
      <c r="I24" s="24">
        <v>0</v>
      </c>
      <c r="J24" s="24">
        <v>10139.4</v>
      </c>
      <c r="K24" s="25" t="s">
        <v>30</v>
      </c>
      <c r="L24" s="25" t="s">
        <v>30</v>
      </c>
      <c r="M24" s="25" t="s">
        <v>30</v>
      </c>
      <c r="N24" s="25" t="s">
        <v>30</v>
      </c>
      <c r="O24" s="25" t="s">
        <v>30</v>
      </c>
      <c r="P24" s="25" t="s">
        <v>30</v>
      </c>
      <c r="Q24" s="25" t="s">
        <v>30</v>
      </c>
      <c r="R24" s="25" t="s">
        <v>30</v>
      </c>
    </row>
    <row r="25" spans="1:18" s="20" customFormat="1" ht="12.75" thickTop="1" thickBot="1">
      <c r="A25" s="27" t="s">
        <v>34</v>
      </c>
      <c r="B25" s="21" t="s">
        <v>30</v>
      </c>
      <c r="C25" s="22" t="s">
        <v>35</v>
      </c>
      <c r="D25" s="24">
        <v>0</v>
      </c>
      <c r="E25" s="25" t="s">
        <v>30</v>
      </c>
      <c r="F25" s="25" t="s">
        <v>30</v>
      </c>
      <c r="G25" s="25" t="s">
        <v>30</v>
      </c>
      <c r="H25" s="25" t="s">
        <v>30</v>
      </c>
      <c r="I25" s="24">
        <v>0</v>
      </c>
      <c r="J25" s="24">
        <v>0</v>
      </c>
      <c r="K25" s="25" t="s">
        <v>30</v>
      </c>
      <c r="L25" s="25" t="s">
        <v>30</v>
      </c>
      <c r="M25" s="25" t="s">
        <v>30</v>
      </c>
      <c r="N25" s="25" t="s">
        <v>30</v>
      </c>
      <c r="O25" s="25" t="s">
        <v>30</v>
      </c>
      <c r="P25" s="25" t="s">
        <v>30</v>
      </c>
      <c r="Q25" s="25" t="s">
        <v>30</v>
      </c>
      <c r="R25" s="25" t="s">
        <v>30</v>
      </c>
    </row>
    <row r="26" spans="1:18" s="20" customFormat="1" ht="12.75" thickTop="1" thickBot="1">
      <c r="A26" s="26" t="s">
        <v>36</v>
      </c>
      <c r="B26" s="21" t="s">
        <v>30</v>
      </c>
      <c r="C26" s="22" t="s">
        <v>37</v>
      </c>
      <c r="D26" s="24"/>
      <c r="E26" s="25" t="s">
        <v>30</v>
      </c>
      <c r="F26" s="25" t="s">
        <v>30</v>
      </c>
      <c r="G26" s="25" t="s">
        <v>30</v>
      </c>
      <c r="H26" s="25" t="s">
        <v>30</v>
      </c>
      <c r="I26" s="24">
        <v>0</v>
      </c>
      <c r="J26" s="24"/>
      <c r="K26" s="25" t="s">
        <v>30</v>
      </c>
      <c r="L26" s="25" t="s">
        <v>30</v>
      </c>
      <c r="M26" s="25" t="s">
        <v>30</v>
      </c>
      <c r="N26" s="25" t="s">
        <v>30</v>
      </c>
      <c r="O26" s="25" t="s">
        <v>30</v>
      </c>
      <c r="P26" s="25" t="s">
        <v>30</v>
      </c>
      <c r="Q26" s="25" t="s">
        <v>30</v>
      </c>
      <c r="R26" s="25" t="s">
        <v>30</v>
      </c>
    </row>
    <row r="27" spans="1:18" s="20" customFormat="1" ht="12" customHeight="1" thickTop="1" thickBot="1">
      <c r="A27" s="28" t="s">
        <v>38</v>
      </c>
      <c r="B27" s="21" t="s">
        <v>30</v>
      </c>
      <c r="C27" s="22" t="s">
        <v>39</v>
      </c>
      <c r="D27" s="24">
        <v>0</v>
      </c>
      <c r="E27" s="25" t="s">
        <v>30</v>
      </c>
      <c r="F27" s="25" t="s">
        <v>30</v>
      </c>
      <c r="G27" s="25" t="s">
        <v>30</v>
      </c>
      <c r="H27" s="25" t="s">
        <v>30</v>
      </c>
      <c r="I27" s="24">
        <v>0</v>
      </c>
      <c r="J27" s="24"/>
      <c r="K27" s="25" t="s">
        <v>30</v>
      </c>
      <c r="L27" s="25" t="s">
        <v>30</v>
      </c>
      <c r="M27" s="25" t="s">
        <v>30</v>
      </c>
      <c r="N27" s="25" t="s">
        <v>30</v>
      </c>
      <c r="O27" s="25" t="s">
        <v>30</v>
      </c>
      <c r="P27" s="25" t="s">
        <v>30</v>
      </c>
      <c r="Q27" s="25" t="s">
        <v>30</v>
      </c>
      <c r="R27" s="25" t="s">
        <v>30</v>
      </c>
    </row>
    <row r="28" spans="1:18" s="20" customFormat="1" ht="12.75" thickTop="1" thickBot="1">
      <c r="A28" s="26" t="s">
        <v>40</v>
      </c>
      <c r="B28" s="21" t="s">
        <v>30</v>
      </c>
      <c r="C28" s="22" t="s">
        <v>41</v>
      </c>
      <c r="D28" s="24">
        <v>0</v>
      </c>
      <c r="E28" s="25" t="s">
        <v>30</v>
      </c>
      <c r="F28" s="25" t="s">
        <v>30</v>
      </c>
      <c r="G28" s="25" t="s">
        <v>30</v>
      </c>
      <c r="H28" s="25" t="s">
        <v>30</v>
      </c>
      <c r="I28" s="25" t="s">
        <v>30</v>
      </c>
      <c r="J28" s="25" t="s">
        <v>30</v>
      </c>
      <c r="K28" s="25" t="s">
        <v>30</v>
      </c>
      <c r="L28" s="25" t="s">
        <v>30</v>
      </c>
      <c r="M28" s="25" t="s">
        <v>30</v>
      </c>
      <c r="N28" s="25" t="s">
        <v>30</v>
      </c>
      <c r="O28" s="25" t="s">
        <v>30</v>
      </c>
      <c r="P28" s="25" t="s">
        <v>30</v>
      </c>
      <c r="Q28" s="25" t="s">
        <v>30</v>
      </c>
      <c r="R28" s="25" t="s">
        <v>30</v>
      </c>
    </row>
    <row r="29" spans="1:18" s="20" customFormat="1" ht="12.75" thickTop="1" thickBot="1">
      <c r="A29" s="19" t="s">
        <v>112</v>
      </c>
      <c r="B29" s="19" t="s">
        <v>30</v>
      </c>
      <c r="C29" s="22" t="s">
        <v>42</v>
      </c>
      <c r="D29" s="23">
        <f>D31+D66</f>
        <v>6205.5</v>
      </c>
      <c r="E29" s="25" t="s">
        <v>30</v>
      </c>
      <c r="F29" s="25" t="s">
        <v>30</v>
      </c>
      <c r="G29" s="25" t="s">
        <v>30</v>
      </c>
      <c r="H29" s="25" t="s">
        <v>30</v>
      </c>
      <c r="I29" s="25" t="s">
        <v>30</v>
      </c>
      <c r="J29" s="25" t="s">
        <v>30</v>
      </c>
      <c r="K29" s="23">
        <f t="shared" ref="K29:P29" si="0">K31+K66</f>
        <v>6205.5</v>
      </c>
      <c r="L29" s="23">
        <f t="shared" si="0"/>
        <v>0</v>
      </c>
      <c r="M29" s="23">
        <f t="shared" si="0"/>
        <v>0</v>
      </c>
      <c r="N29" s="23">
        <f t="shared" si="0"/>
        <v>0</v>
      </c>
      <c r="O29" s="23">
        <f t="shared" si="0"/>
        <v>0</v>
      </c>
      <c r="P29" s="23">
        <f t="shared" si="0"/>
        <v>0</v>
      </c>
      <c r="Q29" s="25" t="s">
        <v>30</v>
      </c>
      <c r="R29" s="25" t="s">
        <v>30</v>
      </c>
    </row>
    <row r="30" spans="1:18" s="20" customFormat="1" ht="12.75" thickTop="1" thickBot="1">
      <c r="A30" s="29" t="s">
        <v>43</v>
      </c>
      <c r="B30" s="21"/>
      <c r="C30" s="22"/>
      <c r="D30" s="23"/>
      <c r="E30" s="23"/>
      <c r="F30" s="25"/>
      <c r="G30" s="25"/>
      <c r="H30" s="25"/>
      <c r="I30" s="25"/>
      <c r="J30" s="25"/>
      <c r="K30" s="23"/>
      <c r="L30" s="23"/>
      <c r="M30" s="23"/>
      <c r="N30" s="23"/>
      <c r="O30" s="23"/>
      <c r="P30" s="23"/>
      <c r="Q30" s="25"/>
      <c r="R30" s="25"/>
    </row>
    <row r="31" spans="1:18" s="20" customFormat="1" ht="12.75" thickTop="1" thickBot="1">
      <c r="A31" s="21" t="s">
        <v>44</v>
      </c>
      <c r="B31" s="21">
        <v>2000</v>
      </c>
      <c r="C31" s="22" t="s">
        <v>45</v>
      </c>
      <c r="D31" s="23">
        <f>D32+D37+D54+D57+D61+D65</f>
        <v>6205.5</v>
      </c>
      <c r="E31" s="25" t="s">
        <v>30</v>
      </c>
      <c r="F31" s="25" t="s">
        <v>30</v>
      </c>
      <c r="G31" s="25" t="s">
        <v>30</v>
      </c>
      <c r="H31" s="25" t="s">
        <v>30</v>
      </c>
      <c r="I31" s="25" t="s">
        <v>30</v>
      </c>
      <c r="J31" s="25" t="s">
        <v>30</v>
      </c>
      <c r="K31" s="23">
        <f t="shared" ref="K31:P31" si="1">K32+K37+K54+K57+K61+K65</f>
        <v>6205.5</v>
      </c>
      <c r="L31" s="23">
        <f t="shared" si="1"/>
        <v>0</v>
      </c>
      <c r="M31" s="23">
        <f t="shared" si="1"/>
        <v>0</v>
      </c>
      <c r="N31" s="23">
        <f t="shared" si="1"/>
        <v>0</v>
      </c>
      <c r="O31" s="23">
        <f t="shared" si="1"/>
        <v>0</v>
      </c>
      <c r="P31" s="23">
        <f t="shared" si="1"/>
        <v>0</v>
      </c>
      <c r="Q31" s="25" t="s">
        <v>30</v>
      </c>
      <c r="R31" s="25" t="s">
        <v>30</v>
      </c>
    </row>
    <row r="32" spans="1:18" s="20" customFormat="1" ht="12.75" thickTop="1" thickBot="1">
      <c r="A32" s="30" t="s">
        <v>46</v>
      </c>
      <c r="B32" s="21">
        <v>2100</v>
      </c>
      <c r="C32" s="22" t="s">
        <v>47</v>
      </c>
      <c r="D32" s="23">
        <f>D33+D36</f>
        <v>0</v>
      </c>
      <c r="E32" s="25" t="s">
        <v>30</v>
      </c>
      <c r="F32" s="25" t="s">
        <v>30</v>
      </c>
      <c r="G32" s="25" t="s">
        <v>30</v>
      </c>
      <c r="H32" s="25" t="s">
        <v>30</v>
      </c>
      <c r="I32" s="25" t="s">
        <v>30</v>
      </c>
      <c r="J32" s="25" t="s">
        <v>30</v>
      </c>
      <c r="K32" s="23">
        <f t="shared" ref="K32:P32" si="2">K33+K36</f>
        <v>0</v>
      </c>
      <c r="L32" s="23">
        <f t="shared" si="2"/>
        <v>0</v>
      </c>
      <c r="M32" s="23">
        <f t="shared" si="2"/>
        <v>0</v>
      </c>
      <c r="N32" s="23">
        <f t="shared" si="2"/>
        <v>0</v>
      </c>
      <c r="O32" s="23">
        <f t="shared" si="2"/>
        <v>0</v>
      </c>
      <c r="P32" s="23">
        <f t="shared" si="2"/>
        <v>0</v>
      </c>
      <c r="Q32" s="25" t="s">
        <v>30</v>
      </c>
      <c r="R32" s="25" t="s">
        <v>30</v>
      </c>
    </row>
    <row r="33" spans="1:18" s="20" customFormat="1" ht="12.75" thickTop="1" thickBot="1">
      <c r="A33" s="31" t="s">
        <v>48</v>
      </c>
      <c r="B33" s="32">
        <v>2110</v>
      </c>
      <c r="C33" s="32">
        <v>100</v>
      </c>
      <c r="D33" s="33">
        <f>SUM(D34:D35)</f>
        <v>0</v>
      </c>
      <c r="E33" s="25" t="s">
        <v>30</v>
      </c>
      <c r="F33" s="25" t="s">
        <v>30</v>
      </c>
      <c r="G33" s="25" t="s">
        <v>30</v>
      </c>
      <c r="H33" s="25" t="s">
        <v>30</v>
      </c>
      <c r="I33" s="25" t="s">
        <v>30</v>
      </c>
      <c r="J33" s="25" t="s">
        <v>30</v>
      </c>
      <c r="K33" s="33">
        <f t="shared" ref="K33:P33" si="3">SUM(K34:K35)</f>
        <v>0</v>
      </c>
      <c r="L33" s="33">
        <f t="shared" si="3"/>
        <v>0</v>
      </c>
      <c r="M33" s="33">
        <f t="shared" si="3"/>
        <v>0</v>
      </c>
      <c r="N33" s="33">
        <f t="shared" si="3"/>
        <v>0</v>
      </c>
      <c r="O33" s="33">
        <f t="shared" si="3"/>
        <v>0</v>
      </c>
      <c r="P33" s="33">
        <f t="shared" si="3"/>
        <v>0</v>
      </c>
      <c r="Q33" s="25" t="s">
        <v>30</v>
      </c>
      <c r="R33" s="25" t="s">
        <v>30</v>
      </c>
    </row>
    <row r="34" spans="1:18" s="20" customFormat="1" ht="12.75" thickTop="1" thickBot="1">
      <c r="A34" s="34" t="s">
        <v>49</v>
      </c>
      <c r="B34" s="16">
        <v>2111</v>
      </c>
      <c r="C34" s="16">
        <v>110</v>
      </c>
      <c r="D34" s="35">
        <v>0</v>
      </c>
      <c r="E34" s="25" t="s">
        <v>30</v>
      </c>
      <c r="F34" s="25" t="s">
        <v>30</v>
      </c>
      <c r="G34" s="25" t="s">
        <v>30</v>
      </c>
      <c r="H34" s="25" t="s">
        <v>30</v>
      </c>
      <c r="I34" s="25" t="s">
        <v>30</v>
      </c>
      <c r="J34" s="25" t="s">
        <v>30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25" t="s">
        <v>30</v>
      </c>
      <c r="R34" s="25" t="s">
        <v>30</v>
      </c>
    </row>
    <row r="35" spans="1:18" s="20" customFormat="1" ht="12.75" thickTop="1" thickBot="1">
      <c r="A35" s="34" t="s">
        <v>50</v>
      </c>
      <c r="B35" s="16">
        <v>2112</v>
      </c>
      <c r="C35" s="16">
        <v>120</v>
      </c>
      <c r="D35" s="35">
        <v>0</v>
      </c>
      <c r="E35" s="25" t="s">
        <v>30</v>
      </c>
      <c r="F35" s="25" t="s">
        <v>30</v>
      </c>
      <c r="G35" s="25" t="s">
        <v>30</v>
      </c>
      <c r="H35" s="25" t="s">
        <v>30</v>
      </c>
      <c r="I35" s="25" t="s">
        <v>30</v>
      </c>
      <c r="J35" s="25" t="s">
        <v>30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25" t="s">
        <v>30</v>
      </c>
      <c r="R35" s="25" t="s">
        <v>30</v>
      </c>
    </row>
    <row r="36" spans="1:18" s="20" customFormat="1" ht="12.75" thickTop="1" thickBot="1">
      <c r="A36" s="37" t="s">
        <v>51</v>
      </c>
      <c r="B36" s="32">
        <v>2120</v>
      </c>
      <c r="C36" s="32">
        <v>130</v>
      </c>
      <c r="D36" s="38">
        <v>0</v>
      </c>
      <c r="E36" s="25" t="s">
        <v>30</v>
      </c>
      <c r="F36" s="25" t="s">
        <v>30</v>
      </c>
      <c r="G36" s="25" t="s">
        <v>30</v>
      </c>
      <c r="H36" s="25" t="s">
        <v>30</v>
      </c>
      <c r="I36" s="25" t="s">
        <v>30</v>
      </c>
      <c r="J36" s="25" t="s">
        <v>30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25" t="s">
        <v>30</v>
      </c>
      <c r="R36" s="25" t="s">
        <v>30</v>
      </c>
    </row>
    <row r="37" spans="1:18" s="20" customFormat="1" ht="12.75" thickTop="1" thickBot="1">
      <c r="A37" s="39" t="s">
        <v>52</v>
      </c>
      <c r="B37" s="21">
        <v>2200</v>
      </c>
      <c r="C37" s="21">
        <v>140</v>
      </c>
      <c r="D37" s="23">
        <f>SUM(D38:D45)</f>
        <v>6205.5</v>
      </c>
      <c r="E37" s="25" t="s">
        <v>30</v>
      </c>
      <c r="F37" s="25" t="s">
        <v>30</v>
      </c>
      <c r="G37" s="25" t="s">
        <v>30</v>
      </c>
      <c r="H37" s="25" t="s">
        <v>30</v>
      </c>
      <c r="I37" s="25" t="s">
        <v>30</v>
      </c>
      <c r="J37" s="25" t="s">
        <v>30</v>
      </c>
      <c r="K37" s="23">
        <f t="shared" ref="K37:P37" si="4">SUM(K38:K44)+K51</f>
        <v>6205.5</v>
      </c>
      <c r="L37" s="23">
        <f t="shared" si="4"/>
        <v>0</v>
      </c>
      <c r="M37" s="23">
        <f t="shared" si="4"/>
        <v>0</v>
      </c>
      <c r="N37" s="23">
        <f t="shared" si="4"/>
        <v>0</v>
      </c>
      <c r="O37" s="23">
        <f t="shared" si="4"/>
        <v>0</v>
      </c>
      <c r="P37" s="23">
        <f t="shared" si="4"/>
        <v>0</v>
      </c>
      <c r="Q37" s="25" t="s">
        <v>30</v>
      </c>
      <c r="R37" s="25" t="s">
        <v>30</v>
      </c>
    </row>
    <row r="38" spans="1:18" s="20" customFormat="1" ht="12.75" thickTop="1" thickBot="1">
      <c r="A38" s="31" t="s">
        <v>53</v>
      </c>
      <c r="B38" s="32">
        <v>2210</v>
      </c>
      <c r="C38" s="32">
        <v>150</v>
      </c>
      <c r="D38" s="38">
        <f>K38</f>
        <v>0</v>
      </c>
      <c r="E38" s="25" t="s">
        <v>30</v>
      </c>
      <c r="F38" s="25" t="s">
        <v>30</v>
      </c>
      <c r="G38" s="25" t="s">
        <v>30</v>
      </c>
      <c r="H38" s="25" t="s">
        <v>30</v>
      </c>
      <c r="I38" s="25" t="s">
        <v>30</v>
      </c>
      <c r="J38" s="25" t="s">
        <v>30</v>
      </c>
      <c r="K38" s="38"/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25" t="s">
        <v>30</v>
      </c>
      <c r="R38" s="25" t="s">
        <v>30</v>
      </c>
    </row>
    <row r="39" spans="1:18" s="20" customFormat="1" ht="12.75" thickTop="1" thickBot="1">
      <c r="A39" s="31" t="s">
        <v>54</v>
      </c>
      <c r="B39" s="32">
        <v>2220</v>
      </c>
      <c r="C39" s="32">
        <v>160</v>
      </c>
      <c r="D39" s="38">
        <f>K39</f>
        <v>0</v>
      </c>
      <c r="E39" s="25" t="s">
        <v>30</v>
      </c>
      <c r="F39" s="25" t="s">
        <v>30</v>
      </c>
      <c r="G39" s="25" t="s">
        <v>30</v>
      </c>
      <c r="H39" s="25" t="s">
        <v>30</v>
      </c>
      <c r="I39" s="25" t="s">
        <v>30</v>
      </c>
      <c r="J39" s="25" t="s">
        <v>30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25" t="s">
        <v>30</v>
      </c>
      <c r="R39" s="25" t="s">
        <v>30</v>
      </c>
    </row>
    <row r="40" spans="1:18" s="20" customFormat="1" ht="12.75" thickTop="1" thickBot="1">
      <c r="A40" s="31" t="s">
        <v>55</v>
      </c>
      <c r="B40" s="32">
        <v>2230</v>
      </c>
      <c r="C40" s="32">
        <v>170</v>
      </c>
      <c r="D40" s="38">
        <f>K40</f>
        <v>6170.5</v>
      </c>
      <c r="E40" s="25" t="s">
        <v>30</v>
      </c>
      <c r="F40" s="25" t="s">
        <v>30</v>
      </c>
      <c r="G40" s="25" t="s">
        <v>30</v>
      </c>
      <c r="H40" s="25" t="s">
        <v>30</v>
      </c>
      <c r="I40" s="25" t="s">
        <v>30</v>
      </c>
      <c r="J40" s="25" t="s">
        <v>30</v>
      </c>
      <c r="K40" s="38">
        <v>6170.5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25" t="s">
        <v>30</v>
      </c>
      <c r="R40" s="25" t="s">
        <v>30</v>
      </c>
    </row>
    <row r="41" spans="1:18" s="20" customFormat="1" ht="12.75" thickTop="1" thickBot="1">
      <c r="A41" s="31" t="s">
        <v>56</v>
      </c>
      <c r="B41" s="32">
        <v>2240</v>
      </c>
      <c r="C41" s="32">
        <v>180</v>
      </c>
      <c r="D41" s="38">
        <f>K41</f>
        <v>35</v>
      </c>
      <c r="E41" s="25" t="s">
        <v>30</v>
      </c>
      <c r="F41" s="25" t="s">
        <v>30</v>
      </c>
      <c r="G41" s="25" t="s">
        <v>30</v>
      </c>
      <c r="H41" s="25" t="s">
        <v>30</v>
      </c>
      <c r="I41" s="25" t="s">
        <v>30</v>
      </c>
      <c r="J41" s="25" t="s">
        <v>30</v>
      </c>
      <c r="K41" s="38">
        <v>35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25" t="s">
        <v>30</v>
      </c>
      <c r="R41" s="25" t="s">
        <v>30</v>
      </c>
    </row>
    <row r="42" spans="1:18" s="20" customFormat="1" ht="11.25" customHeight="1" thickTop="1" thickBot="1">
      <c r="A42" s="31" t="s">
        <v>57</v>
      </c>
      <c r="B42" s="32">
        <v>2250</v>
      </c>
      <c r="C42" s="32">
        <v>190</v>
      </c>
      <c r="D42" s="38">
        <v>0</v>
      </c>
      <c r="E42" s="25" t="s">
        <v>30</v>
      </c>
      <c r="F42" s="25" t="s">
        <v>30</v>
      </c>
      <c r="G42" s="25" t="s">
        <v>30</v>
      </c>
      <c r="H42" s="25" t="s">
        <v>30</v>
      </c>
      <c r="I42" s="25" t="s">
        <v>30</v>
      </c>
      <c r="J42" s="25" t="s">
        <v>30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8">
        <v>0</v>
      </c>
      <c r="Q42" s="25" t="s">
        <v>30</v>
      </c>
      <c r="R42" s="25" t="s">
        <v>30</v>
      </c>
    </row>
    <row r="43" spans="1:18" s="20" customFormat="1" ht="11.25" customHeight="1" thickTop="1" thickBot="1">
      <c r="A43" s="37" t="s">
        <v>58</v>
      </c>
      <c r="B43" s="32">
        <v>2260</v>
      </c>
      <c r="C43" s="32">
        <v>200</v>
      </c>
      <c r="D43" s="38">
        <v>0</v>
      </c>
      <c r="E43" s="25" t="s">
        <v>30</v>
      </c>
      <c r="F43" s="25" t="s">
        <v>30</v>
      </c>
      <c r="G43" s="25" t="s">
        <v>30</v>
      </c>
      <c r="H43" s="25" t="s">
        <v>30</v>
      </c>
      <c r="I43" s="25" t="s">
        <v>30</v>
      </c>
      <c r="J43" s="25" t="s">
        <v>30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25" t="s">
        <v>30</v>
      </c>
      <c r="R43" s="25" t="s">
        <v>30</v>
      </c>
    </row>
    <row r="44" spans="1:18" s="20" customFormat="1" ht="11.25" customHeight="1" thickTop="1" thickBot="1">
      <c r="A44" s="37" t="s">
        <v>59</v>
      </c>
      <c r="B44" s="32">
        <v>2270</v>
      </c>
      <c r="C44" s="32">
        <v>210</v>
      </c>
      <c r="D44" s="33">
        <f>SUM(D45:D50)</f>
        <v>0</v>
      </c>
      <c r="E44" s="25" t="s">
        <v>30</v>
      </c>
      <c r="F44" s="25" t="s">
        <v>30</v>
      </c>
      <c r="G44" s="25" t="s">
        <v>30</v>
      </c>
      <c r="H44" s="25" t="s">
        <v>30</v>
      </c>
      <c r="I44" s="25" t="s">
        <v>30</v>
      </c>
      <c r="J44" s="25" t="s">
        <v>30</v>
      </c>
      <c r="K44" s="33">
        <f t="shared" ref="K44:P44" si="5">SUM(K45:K50)</f>
        <v>0</v>
      </c>
      <c r="L44" s="33">
        <f t="shared" si="5"/>
        <v>0</v>
      </c>
      <c r="M44" s="33">
        <f t="shared" si="5"/>
        <v>0</v>
      </c>
      <c r="N44" s="33">
        <f t="shared" si="5"/>
        <v>0</v>
      </c>
      <c r="O44" s="33">
        <f t="shared" si="5"/>
        <v>0</v>
      </c>
      <c r="P44" s="33">
        <f t="shared" si="5"/>
        <v>0</v>
      </c>
      <c r="Q44" s="25" t="s">
        <v>30</v>
      </c>
      <c r="R44" s="25" t="s">
        <v>30</v>
      </c>
    </row>
    <row r="45" spans="1:18" s="20" customFormat="1" ht="11.25" customHeight="1" thickTop="1" thickBot="1">
      <c r="A45" s="34" t="s">
        <v>60</v>
      </c>
      <c r="B45" s="16">
        <v>2271</v>
      </c>
      <c r="C45" s="16">
        <v>220</v>
      </c>
      <c r="D45" s="35">
        <v>0</v>
      </c>
      <c r="E45" s="25" t="s">
        <v>30</v>
      </c>
      <c r="F45" s="25" t="s">
        <v>30</v>
      </c>
      <c r="G45" s="25" t="s">
        <v>30</v>
      </c>
      <c r="H45" s="25" t="s">
        <v>30</v>
      </c>
      <c r="I45" s="25" t="s">
        <v>30</v>
      </c>
      <c r="J45" s="25" t="s">
        <v>30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25" t="s">
        <v>30</v>
      </c>
      <c r="R45" s="25" t="s">
        <v>30</v>
      </c>
    </row>
    <row r="46" spans="1:18" s="20" customFormat="1" ht="12.75" thickTop="1" thickBot="1">
      <c r="A46" s="34" t="s">
        <v>61</v>
      </c>
      <c r="B46" s="16">
        <v>2272</v>
      </c>
      <c r="C46" s="32">
        <v>230</v>
      </c>
      <c r="D46" s="38">
        <v>0</v>
      </c>
      <c r="E46" s="25" t="s">
        <v>30</v>
      </c>
      <c r="F46" s="25" t="s">
        <v>30</v>
      </c>
      <c r="G46" s="25" t="s">
        <v>30</v>
      </c>
      <c r="H46" s="25" t="s">
        <v>30</v>
      </c>
      <c r="I46" s="25" t="s">
        <v>30</v>
      </c>
      <c r="J46" s="25" t="s">
        <v>30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25" t="s">
        <v>30</v>
      </c>
      <c r="R46" s="25" t="s">
        <v>30</v>
      </c>
    </row>
    <row r="47" spans="1:18" s="20" customFormat="1" ht="12.75" thickTop="1" thickBot="1">
      <c r="A47" s="34" t="s">
        <v>62</v>
      </c>
      <c r="B47" s="16">
        <v>2273</v>
      </c>
      <c r="C47" s="16">
        <v>240</v>
      </c>
      <c r="D47" s="38">
        <v>0</v>
      </c>
      <c r="E47" s="25" t="s">
        <v>30</v>
      </c>
      <c r="F47" s="25" t="s">
        <v>30</v>
      </c>
      <c r="G47" s="25" t="s">
        <v>30</v>
      </c>
      <c r="H47" s="25" t="s">
        <v>30</v>
      </c>
      <c r="I47" s="25" t="s">
        <v>30</v>
      </c>
      <c r="J47" s="25" t="s">
        <v>30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25" t="s">
        <v>30</v>
      </c>
      <c r="R47" s="25" t="s">
        <v>30</v>
      </c>
    </row>
    <row r="48" spans="1:18" s="20" customFormat="1" ht="12.75" thickTop="1" thickBot="1">
      <c r="A48" s="165" t="s">
        <v>170</v>
      </c>
      <c r="B48" s="16">
        <v>2274</v>
      </c>
      <c r="C48" s="32">
        <v>250</v>
      </c>
      <c r="D48" s="38">
        <v>0</v>
      </c>
      <c r="E48" s="25" t="s">
        <v>30</v>
      </c>
      <c r="F48" s="25" t="s">
        <v>30</v>
      </c>
      <c r="G48" s="25" t="s">
        <v>30</v>
      </c>
      <c r="H48" s="25" t="s">
        <v>30</v>
      </c>
      <c r="I48" s="25" t="s">
        <v>30</v>
      </c>
      <c r="J48" s="25" t="s">
        <v>30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25" t="s">
        <v>30</v>
      </c>
      <c r="R48" s="25" t="s">
        <v>30</v>
      </c>
    </row>
    <row r="49" spans="1:18" s="20" customFormat="1" ht="12.75" thickTop="1" thickBot="1">
      <c r="A49" s="165" t="s">
        <v>171</v>
      </c>
      <c r="B49" s="16">
        <v>2275</v>
      </c>
      <c r="C49" s="16">
        <v>260</v>
      </c>
      <c r="D49" s="35">
        <v>0</v>
      </c>
      <c r="E49" s="25" t="s">
        <v>30</v>
      </c>
      <c r="F49" s="25" t="s">
        <v>30</v>
      </c>
      <c r="G49" s="25" t="s">
        <v>30</v>
      </c>
      <c r="H49" s="25" t="s">
        <v>30</v>
      </c>
      <c r="I49" s="25" t="s">
        <v>30</v>
      </c>
      <c r="J49" s="25" t="s">
        <v>30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25" t="s">
        <v>30</v>
      </c>
      <c r="R49" s="25" t="s">
        <v>30</v>
      </c>
    </row>
    <row r="50" spans="1:18" s="20" customFormat="1" ht="12.75" thickTop="1" thickBot="1">
      <c r="A50" s="34" t="s">
        <v>63</v>
      </c>
      <c r="B50" s="16">
        <v>2276</v>
      </c>
      <c r="C50" s="16">
        <v>270</v>
      </c>
      <c r="D50" s="35">
        <v>0</v>
      </c>
      <c r="E50" s="25" t="s">
        <v>30</v>
      </c>
      <c r="F50" s="25" t="s">
        <v>30</v>
      </c>
      <c r="G50" s="25" t="s">
        <v>30</v>
      </c>
      <c r="H50" s="25" t="s">
        <v>30</v>
      </c>
      <c r="I50" s="25" t="s">
        <v>30</v>
      </c>
      <c r="J50" s="25" t="s">
        <v>30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25" t="s">
        <v>30</v>
      </c>
      <c r="R50" s="25" t="s">
        <v>30</v>
      </c>
    </row>
    <row r="51" spans="1:18" s="20" customFormat="1" ht="24" thickTop="1" thickBot="1">
      <c r="A51" s="37" t="s">
        <v>64</v>
      </c>
      <c r="B51" s="32">
        <v>2280</v>
      </c>
      <c r="C51" s="32">
        <v>280</v>
      </c>
      <c r="D51" s="33">
        <f>SUM(D52:D53)</f>
        <v>0</v>
      </c>
      <c r="E51" s="25" t="s">
        <v>30</v>
      </c>
      <c r="F51" s="25" t="s">
        <v>30</v>
      </c>
      <c r="G51" s="25" t="s">
        <v>30</v>
      </c>
      <c r="H51" s="25" t="s">
        <v>30</v>
      </c>
      <c r="I51" s="25" t="s">
        <v>30</v>
      </c>
      <c r="J51" s="25" t="s">
        <v>30</v>
      </c>
      <c r="K51" s="33">
        <f t="shared" ref="K51:P51" si="6">SUM(K52:K53)</f>
        <v>0</v>
      </c>
      <c r="L51" s="33">
        <f t="shared" si="6"/>
        <v>0</v>
      </c>
      <c r="M51" s="33">
        <f t="shared" si="6"/>
        <v>0</v>
      </c>
      <c r="N51" s="33">
        <f t="shared" si="6"/>
        <v>0</v>
      </c>
      <c r="O51" s="33">
        <f t="shared" si="6"/>
        <v>0</v>
      </c>
      <c r="P51" s="33">
        <f t="shared" si="6"/>
        <v>0</v>
      </c>
      <c r="Q51" s="25" t="s">
        <v>30</v>
      </c>
      <c r="R51" s="25" t="s">
        <v>30</v>
      </c>
    </row>
    <row r="52" spans="1:18" s="20" customFormat="1" ht="24" thickTop="1" thickBot="1">
      <c r="A52" s="40" t="s">
        <v>65</v>
      </c>
      <c r="B52" s="16">
        <v>2281</v>
      </c>
      <c r="C52" s="16">
        <v>290</v>
      </c>
      <c r="D52" s="35">
        <v>0</v>
      </c>
      <c r="E52" s="25" t="s">
        <v>30</v>
      </c>
      <c r="F52" s="25" t="s">
        <v>30</v>
      </c>
      <c r="G52" s="25" t="s">
        <v>30</v>
      </c>
      <c r="H52" s="25" t="s">
        <v>30</v>
      </c>
      <c r="I52" s="25" t="s">
        <v>30</v>
      </c>
      <c r="J52" s="25" t="s">
        <v>30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25" t="s">
        <v>30</v>
      </c>
      <c r="R52" s="25" t="s">
        <v>30</v>
      </c>
    </row>
    <row r="53" spans="1:18" s="20" customFormat="1" ht="24" thickTop="1" thickBot="1">
      <c r="A53" s="34" t="s">
        <v>66</v>
      </c>
      <c r="B53" s="16">
        <v>2282</v>
      </c>
      <c r="C53" s="32">
        <v>300</v>
      </c>
      <c r="D53" s="35">
        <v>0</v>
      </c>
      <c r="E53" s="25" t="s">
        <v>30</v>
      </c>
      <c r="F53" s="25" t="s">
        <v>30</v>
      </c>
      <c r="G53" s="25" t="s">
        <v>30</v>
      </c>
      <c r="H53" s="25" t="s">
        <v>30</v>
      </c>
      <c r="I53" s="25" t="s">
        <v>30</v>
      </c>
      <c r="J53" s="25" t="s">
        <v>30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25" t="s">
        <v>30</v>
      </c>
      <c r="R53" s="25" t="s">
        <v>30</v>
      </c>
    </row>
    <row r="54" spans="1:18" s="20" customFormat="1" ht="12.75" thickTop="1" thickBot="1">
      <c r="A54" s="30" t="s">
        <v>67</v>
      </c>
      <c r="B54" s="21">
        <v>2400</v>
      </c>
      <c r="C54" s="21">
        <v>310</v>
      </c>
      <c r="D54" s="23">
        <f>SUM(D55:D56)</f>
        <v>0</v>
      </c>
      <c r="E54" s="25" t="s">
        <v>30</v>
      </c>
      <c r="F54" s="25" t="s">
        <v>30</v>
      </c>
      <c r="G54" s="25" t="s">
        <v>30</v>
      </c>
      <c r="H54" s="25" t="s">
        <v>30</v>
      </c>
      <c r="I54" s="25" t="s">
        <v>30</v>
      </c>
      <c r="J54" s="25" t="s">
        <v>30</v>
      </c>
      <c r="K54" s="23">
        <f t="shared" ref="K54:P54" si="7">SUM(K55:K56)</f>
        <v>0</v>
      </c>
      <c r="L54" s="23">
        <f t="shared" si="7"/>
        <v>0</v>
      </c>
      <c r="M54" s="23">
        <f t="shared" si="7"/>
        <v>0</v>
      </c>
      <c r="N54" s="23">
        <f t="shared" si="7"/>
        <v>0</v>
      </c>
      <c r="O54" s="23">
        <f t="shared" si="7"/>
        <v>0</v>
      </c>
      <c r="P54" s="23">
        <f t="shared" si="7"/>
        <v>0</v>
      </c>
      <c r="Q54" s="25" t="s">
        <v>30</v>
      </c>
      <c r="R54" s="25" t="s">
        <v>30</v>
      </c>
    </row>
    <row r="55" spans="1:18" s="20" customFormat="1" ht="12.75" thickTop="1" thickBot="1">
      <c r="A55" s="41" t="s">
        <v>68</v>
      </c>
      <c r="B55" s="32">
        <v>2410</v>
      </c>
      <c r="C55" s="32">
        <v>320</v>
      </c>
      <c r="D55" s="38">
        <v>0</v>
      </c>
      <c r="E55" s="25" t="s">
        <v>30</v>
      </c>
      <c r="F55" s="25" t="s">
        <v>30</v>
      </c>
      <c r="G55" s="25" t="s">
        <v>30</v>
      </c>
      <c r="H55" s="25" t="s">
        <v>30</v>
      </c>
      <c r="I55" s="25" t="s">
        <v>30</v>
      </c>
      <c r="J55" s="25" t="s">
        <v>30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25" t="s">
        <v>30</v>
      </c>
      <c r="R55" s="25" t="s">
        <v>30</v>
      </c>
    </row>
    <row r="56" spans="1:18" s="20" customFormat="1" ht="12.75" thickTop="1" thickBot="1">
      <c r="A56" s="41" t="s">
        <v>69</v>
      </c>
      <c r="B56" s="32">
        <v>2420</v>
      </c>
      <c r="C56" s="32">
        <v>330</v>
      </c>
      <c r="D56" s="38">
        <v>0</v>
      </c>
      <c r="E56" s="25" t="s">
        <v>30</v>
      </c>
      <c r="F56" s="25" t="s">
        <v>30</v>
      </c>
      <c r="G56" s="25" t="s">
        <v>30</v>
      </c>
      <c r="H56" s="25" t="s">
        <v>30</v>
      </c>
      <c r="I56" s="25" t="s">
        <v>30</v>
      </c>
      <c r="J56" s="25" t="s">
        <v>30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25" t="s">
        <v>30</v>
      </c>
      <c r="R56" s="25" t="s">
        <v>30</v>
      </c>
    </row>
    <row r="57" spans="1:18" s="20" customFormat="1" ht="12.75" thickTop="1" thickBot="1">
      <c r="A57" s="42" t="s">
        <v>70</v>
      </c>
      <c r="B57" s="21">
        <v>2600</v>
      </c>
      <c r="C57" s="44">
        <v>340</v>
      </c>
      <c r="D57" s="23">
        <f>SUM(D58:D60)</f>
        <v>0</v>
      </c>
      <c r="E57" s="25" t="s">
        <v>30</v>
      </c>
      <c r="F57" s="25" t="s">
        <v>30</v>
      </c>
      <c r="G57" s="25" t="s">
        <v>30</v>
      </c>
      <c r="H57" s="25" t="s">
        <v>30</v>
      </c>
      <c r="I57" s="25" t="s">
        <v>30</v>
      </c>
      <c r="J57" s="25" t="s">
        <v>30</v>
      </c>
      <c r="K57" s="23">
        <f t="shared" ref="K57:P57" si="8">SUM(K58:K60)</f>
        <v>0</v>
      </c>
      <c r="L57" s="23">
        <f t="shared" si="8"/>
        <v>0</v>
      </c>
      <c r="M57" s="23">
        <f t="shared" si="8"/>
        <v>0</v>
      </c>
      <c r="N57" s="23">
        <f t="shared" si="8"/>
        <v>0</v>
      </c>
      <c r="O57" s="23">
        <f t="shared" si="8"/>
        <v>0</v>
      </c>
      <c r="P57" s="23">
        <f t="shared" si="8"/>
        <v>0</v>
      </c>
      <c r="Q57" s="25" t="s">
        <v>30</v>
      </c>
      <c r="R57" s="25" t="s">
        <v>30</v>
      </c>
    </row>
    <row r="58" spans="1:18" s="20" customFormat="1" ht="12.75" customHeight="1" thickTop="1" thickBot="1">
      <c r="A58" s="37" t="s">
        <v>71</v>
      </c>
      <c r="B58" s="32">
        <v>2610</v>
      </c>
      <c r="C58" s="32">
        <v>350</v>
      </c>
      <c r="D58" s="38">
        <v>0</v>
      </c>
      <c r="E58" s="25" t="s">
        <v>30</v>
      </c>
      <c r="F58" s="25" t="s">
        <v>30</v>
      </c>
      <c r="G58" s="25" t="s">
        <v>30</v>
      </c>
      <c r="H58" s="25" t="s">
        <v>30</v>
      </c>
      <c r="I58" s="25" t="s">
        <v>30</v>
      </c>
      <c r="J58" s="25" t="s">
        <v>30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25" t="s">
        <v>30</v>
      </c>
      <c r="R58" s="25" t="s">
        <v>30</v>
      </c>
    </row>
    <row r="59" spans="1:18" s="20" customFormat="1" ht="12.75" thickTop="1" thickBot="1">
      <c r="A59" s="37" t="s">
        <v>72</v>
      </c>
      <c r="B59" s="32">
        <v>2620</v>
      </c>
      <c r="C59" s="32">
        <v>360</v>
      </c>
      <c r="D59" s="45">
        <v>0</v>
      </c>
      <c r="E59" s="25" t="s">
        <v>30</v>
      </c>
      <c r="F59" s="25" t="s">
        <v>30</v>
      </c>
      <c r="G59" s="25" t="s">
        <v>30</v>
      </c>
      <c r="H59" s="25" t="s">
        <v>30</v>
      </c>
      <c r="I59" s="25" t="s">
        <v>30</v>
      </c>
      <c r="J59" s="25" t="s">
        <v>30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25" t="s">
        <v>30</v>
      </c>
      <c r="R59" s="25" t="s">
        <v>30</v>
      </c>
    </row>
    <row r="60" spans="1:18" s="20" customFormat="1" ht="11.25" customHeight="1" thickTop="1" thickBot="1">
      <c r="A60" s="41" t="s">
        <v>73</v>
      </c>
      <c r="B60" s="32">
        <v>2630</v>
      </c>
      <c r="C60" s="32">
        <v>370</v>
      </c>
      <c r="D60" s="47">
        <v>0</v>
      </c>
      <c r="E60" s="25" t="s">
        <v>30</v>
      </c>
      <c r="F60" s="25" t="s">
        <v>30</v>
      </c>
      <c r="G60" s="25" t="s">
        <v>30</v>
      </c>
      <c r="H60" s="25" t="s">
        <v>30</v>
      </c>
      <c r="I60" s="25" t="s">
        <v>30</v>
      </c>
      <c r="J60" s="25" t="s">
        <v>30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25" t="s">
        <v>30</v>
      </c>
      <c r="R60" s="25" t="s">
        <v>30</v>
      </c>
    </row>
    <row r="61" spans="1:18" s="20" customFormat="1" ht="10.5" customHeight="1" thickTop="1" thickBot="1">
      <c r="A61" s="39" t="s">
        <v>74</v>
      </c>
      <c r="B61" s="21">
        <v>2700</v>
      </c>
      <c r="C61" s="21">
        <v>380</v>
      </c>
      <c r="D61" s="23">
        <f>SUM(D62:D64)</f>
        <v>0</v>
      </c>
      <c r="E61" s="25" t="s">
        <v>30</v>
      </c>
      <c r="F61" s="25" t="s">
        <v>30</v>
      </c>
      <c r="G61" s="25" t="s">
        <v>30</v>
      </c>
      <c r="H61" s="25" t="s">
        <v>30</v>
      </c>
      <c r="I61" s="25" t="s">
        <v>30</v>
      </c>
      <c r="J61" s="25" t="s">
        <v>30</v>
      </c>
      <c r="K61" s="23">
        <f t="shared" ref="K61:P61" si="9">SUM(K62:K64)</f>
        <v>0</v>
      </c>
      <c r="L61" s="23">
        <f t="shared" si="9"/>
        <v>0</v>
      </c>
      <c r="M61" s="23">
        <f t="shared" si="9"/>
        <v>0</v>
      </c>
      <c r="N61" s="23">
        <f t="shared" si="9"/>
        <v>0</v>
      </c>
      <c r="O61" s="23">
        <f t="shared" si="9"/>
        <v>0</v>
      </c>
      <c r="P61" s="23">
        <f t="shared" si="9"/>
        <v>0</v>
      </c>
      <c r="Q61" s="25" t="s">
        <v>30</v>
      </c>
      <c r="R61" s="25" t="s">
        <v>30</v>
      </c>
    </row>
    <row r="62" spans="1:18" s="20" customFormat="1" ht="12.75" thickTop="1" thickBot="1">
      <c r="A62" s="37" t="s">
        <v>75</v>
      </c>
      <c r="B62" s="32">
        <v>2710</v>
      </c>
      <c r="C62" s="32">
        <v>390</v>
      </c>
      <c r="D62" s="38">
        <v>0</v>
      </c>
      <c r="E62" s="25" t="s">
        <v>30</v>
      </c>
      <c r="F62" s="25" t="s">
        <v>30</v>
      </c>
      <c r="G62" s="25" t="s">
        <v>30</v>
      </c>
      <c r="H62" s="25" t="s">
        <v>30</v>
      </c>
      <c r="I62" s="25" t="s">
        <v>30</v>
      </c>
      <c r="J62" s="25" t="s">
        <v>30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25" t="s">
        <v>30</v>
      </c>
      <c r="R62" s="25" t="s">
        <v>30</v>
      </c>
    </row>
    <row r="63" spans="1:18" s="20" customFormat="1" ht="12.75" thickTop="1" thickBot="1">
      <c r="A63" s="37" t="s">
        <v>76</v>
      </c>
      <c r="B63" s="32">
        <v>2720</v>
      </c>
      <c r="C63" s="32">
        <v>400</v>
      </c>
      <c r="D63" s="38">
        <v>0</v>
      </c>
      <c r="E63" s="25" t="s">
        <v>30</v>
      </c>
      <c r="F63" s="25" t="s">
        <v>30</v>
      </c>
      <c r="G63" s="25" t="s">
        <v>30</v>
      </c>
      <c r="H63" s="25" t="s">
        <v>30</v>
      </c>
      <c r="I63" s="25" t="s">
        <v>30</v>
      </c>
      <c r="J63" s="25" t="s">
        <v>30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25" t="s">
        <v>30</v>
      </c>
      <c r="R63" s="25" t="s">
        <v>30</v>
      </c>
    </row>
    <row r="64" spans="1:18" s="20" customFormat="1" ht="12.75" thickTop="1" thickBot="1">
      <c r="A64" s="37" t="s">
        <v>77</v>
      </c>
      <c r="B64" s="32">
        <v>2730</v>
      </c>
      <c r="C64" s="32">
        <v>410</v>
      </c>
      <c r="D64" s="38">
        <v>0</v>
      </c>
      <c r="E64" s="25" t="s">
        <v>30</v>
      </c>
      <c r="F64" s="25" t="s">
        <v>30</v>
      </c>
      <c r="G64" s="25" t="s">
        <v>30</v>
      </c>
      <c r="H64" s="25" t="s">
        <v>30</v>
      </c>
      <c r="I64" s="25" t="s">
        <v>30</v>
      </c>
      <c r="J64" s="25" t="s">
        <v>30</v>
      </c>
      <c r="K64" s="38">
        <v>0</v>
      </c>
      <c r="L64" s="38">
        <v>0</v>
      </c>
      <c r="M64" s="38">
        <v>0</v>
      </c>
      <c r="N64" s="38">
        <v>0</v>
      </c>
      <c r="O64" s="38">
        <v>0</v>
      </c>
      <c r="P64" s="38">
        <v>0</v>
      </c>
      <c r="Q64" s="25" t="s">
        <v>30</v>
      </c>
      <c r="R64" s="25" t="s">
        <v>30</v>
      </c>
    </row>
    <row r="65" spans="1:18" s="20" customFormat="1" ht="12.75" thickTop="1" thickBot="1">
      <c r="A65" s="39" t="s">
        <v>78</v>
      </c>
      <c r="B65" s="21">
        <v>2800</v>
      </c>
      <c r="C65" s="21">
        <v>420</v>
      </c>
      <c r="D65" s="24">
        <v>0</v>
      </c>
      <c r="E65" s="25" t="s">
        <v>30</v>
      </c>
      <c r="F65" s="25" t="s">
        <v>30</v>
      </c>
      <c r="G65" s="25" t="s">
        <v>30</v>
      </c>
      <c r="H65" s="25" t="s">
        <v>30</v>
      </c>
      <c r="I65" s="25" t="s">
        <v>30</v>
      </c>
      <c r="J65" s="25" t="s">
        <v>30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5" t="s">
        <v>30</v>
      </c>
      <c r="R65" s="25" t="s">
        <v>30</v>
      </c>
    </row>
    <row r="66" spans="1:18" s="20" customFormat="1" ht="12.75" thickTop="1" thickBot="1">
      <c r="A66" s="21" t="s">
        <v>79</v>
      </c>
      <c r="B66" s="21">
        <v>3000</v>
      </c>
      <c r="C66" s="21">
        <v>430</v>
      </c>
      <c r="D66" s="23">
        <f>D67+D81</f>
        <v>0</v>
      </c>
      <c r="E66" s="25" t="s">
        <v>30</v>
      </c>
      <c r="F66" s="25" t="s">
        <v>30</v>
      </c>
      <c r="G66" s="25" t="s">
        <v>30</v>
      </c>
      <c r="H66" s="25" t="s">
        <v>30</v>
      </c>
      <c r="I66" s="25" t="s">
        <v>30</v>
      </c>
      <c r="J66" s="25" t="s">
        <v>30</v>
      </c>
      <c r="K66" s="23">
        <f t="shared" ref="K66:P66" si="10">K67+K81</f>
        <v>0</v>
      </c>
      <c r="L66" s="23">
        <f t="shared" si="10"/>
        <v>0</v>
      </c>
      <c r="M66" s="23">
        <f t="shared" si="10"/>
        <v>0</v>
      </c>
      <c r="N66" s="23">
        <f t="shared" si="10"/>
        <v>0</v>
      </c>
      <c r="O66" s="23">
        <f t="shared" si="10"/>
        <v>0</v>
      </c>
      <c r="P66" s="23">
        <f t="shared" si="10"/>
        <v>0</v>
      </c>
      <c r="Q66" s="25" t="s">
        <v>30</v>
      </c>
      <c r="R66" s="25" t="s">
        <v>30</v>
      </c>
    </row>
    <row r="67" spans="1:18" s="20" customFormat="1" ht="12.75" thickTop="1" thickBot="1">
      <c r="A67" s="30" t="s">
        <v>80</v>
      </c>
      <c r="B67" s="21">
        <v>3100</v>
      </c>
      <c r="C67" s="21">
        <v>440</v>
      </c>
      <c r="D67" s="23">
        <f>D68+D69+D72+D75+D79+D80</f>
        <v>0</v>
      </c>
      <c r="E67" s="25" t="s">
        <v>30</v>
      </c>
      <c r="F67" s="25" t="s">
        <v>30</v>
      </c>
      <c r="G67" s="25" t="s">
        <v>30</v>
      </c>
      <c r="H67" s="25" t="s">
        <v>30</v>
      </c>
      <c r="I67" s="25" t="s">
        <v>30</v>
      </c>
      <c r="J67" s="25" t="s">
        <v>30</v>
      </c>
      <c r="K67" s="23">
        <f t="shared" ref="K67:P67" si="11">K68+K69+K72+K75+K79+K80</f>
        <v>0</v>
      </c>
      <c r="L67" s="23">
        <f t="shared" si="11"/>
        <v>0</v>
      </c>
      <c r="M67" s="23">
        <f t="shared" si="11"/>
        <v>0</v>
      </c>
      <c r="N67" s="23">
        <f t="shared" si="11"/>
        <v>0</v>
      </c>
      <c r="O67" s="23">
        <f t="shared" si="11"/>
        <v>0</v>
      </c>
      <c r="P67" s="23">
        <f t="shared" si="11"/>
        <v>0</v>
      </c>
      <c r="Q67" s="25" t="s">
        <v>30</v>
      </c>
      <c r="R67" s="25" t="s">
        <v>30</v>
      </c>
    </row>
    <row r="68" spans="1:18" s="20" customFormat="1" ht="12.75" thickTop="1" thickBot="1">
      <c r="A68" s="37" t="s">
        <v>81</v>
      </c>
      <c r="B68" s="32">
        <v>3110</v>
      </c>
      <c r="C68" s="32">
        <v>450</v>
      </c>
      <c r="D68" s="38">
        <v>0</v>
      </c>
      <c r="E68" s="25" t="s">
        <v>30</v>
      </c>
      <c r="F68" s="25" t="s">
        <v>30</v>
      </c>
      <c r="G68" s="25" t="s">
        <v>30</v>
      </c>
      <c r="H68" s="25" t="s">
        <v>30</v>
      </c>
      <c r="I68" s="25" t="s">
        <v>30</v>
      </c>
      <c r="J68" s="25" t="s">
        <v>30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25" t="s">
        <v>30</v>
      </c>
      <c r="R68" s="25" t="s">
        <v>30</v>
      </c>
    </row>
    <row r="69" spans="1:18" s="20" customFormat="1" ht="12.75" thickTop="1" thickBot="1">
      <c r="A69" s="41" t="s">
        <v>82</v>
      </c>
      <c r="B69" s="32">
        <v>3120</v>
      </c>
      <c r="C69" s="32">
        <v>460</v>
      </c>
      <c r="D69" s="33">
        <f>SUM(D70:D71)</f>
        <v>0</v>
      </c>
      <c r="E69" s="25" t="s">
        <v>30</v>
      </c>
      <c r="F69" s="25" t="s">
        <v>30</v>
      </c>
      <c r="G69" s="25" t="s">
        <v>30</v>
      </c>
      <c r="H69" s="25" t="s">
        <v>30</v>
      </c>
      <c r="I69" s="25" t="s">
        <v>30</v>
      </c>
      <c r="J69" s="25" t="s">
        <v>30</v>
      </c>
      <c r="K69" s="33">
        <f t="shared" ref="K69:P69" si="12">SUM(K70:K71)</f>
        <v>0</v>
      </c>
      <c r="L69" s="33">
        <f t="shared" si="12"/>
        <v>0</v>
      </c>
      <c r="M69" s="33">
        <f t="shared" si="12"/>
        <v>0</v>
      </c>
      <c r="N69" s="33">
        <f t="shared" si="12"/>
        <v>0</v>
      </c>
      <c r="O69" s="33">
        <f t="shared" si="12"/>
        <v>0</v>
      </c>
      <c r="P69" s="33">
        <f t="shared" si="12"/>
        <v>0</v>
      </c>
      <c r="Q69" s="25" t="s">
        <v>30</v>
      </c>
      <c r="R69" s="25" t="s">
        <v>30</v>
      </c>
    </row>
    <row r="70" spans="1:18" s="20" customFormat="1" ht="13.5" customHeight="1" thickTop="1" thickBot="1">
      <c r="A70" s="34" t="s">
        <v>83</v>
      </c>
      <c r="B70" s="16">
        <v>3121</v>
      </c>
      <c r="C70" s="16">
        <v>470</v>
      </c>
      <c r="D70" s="35">
        <v>0</v>
      </c>
      <c r="E70" s="25" t="s">
        <v>30</v>
      </c>
      <c r="F70" s="25" t="s">
        <v>30</v>
      </c>
      <c r="G70" s="25" t="s">
        <v>30</v>
      </c>
      <c r="H70" s="25" t="s">
        <v>30</v>
      </c>
      <c r="I70" s="25" t="s">
        <v>30</v>
      </c>
      <c r="J70" s="25" t="s">
        <v>30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25" t="s">
        <v>30</v>
      </c>
      <c r="R70" s="25" t="s">
        <v>30</v>
      </c>
    </row>
    <row r="71" spans="1:18" s="20" customFormat="1" ht="12.75" thickTop="1" thickBot="1">
      <c r="A71" s="34" t="s">
        <v>84</v>
      </c>
      <c r="B71" s="16">
        <v>3122</v>
      </c>
      <c r="C71" s="16">
        <v>480</v>
      </c>
      <c r="D71" s="35">
        <v>0</v>
      </c>
      <c r="E71" s="25" t="s">
        <v>30</v>
      </c>
      <c r="F71" s="25" t="s">
        <v>30</v>
      </c>
      <c r="G71" s="25" t="s">
        <v>30</v>
      </c>
      <c r="H71" s="25" t="s">
        <v>30</v>
      </c>
      <c r="I71" s="25" t="s">
        <v>30</v>
      </c>
      <c r="J71" s="25" t="s">
        <v>30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25" t="s">
        <v>30</v>
      </c>
      <c r="R71" s="25" t="s">
        <v>30</v>
      </c>
    </row>
    <row r="72" spans="1:18" s="20" customFormat="1" ht="12.75" thickTop="1" thickBot="1">
      <c r="A72" s="31" t="s">
        <v>85</v>
      </c>
      <c r="B72" s="32">
        <v>3130</v>
      </c>
      <c r="C72" s="32">
        <v>490</v>
      </c>
      <c r="D72" s="33">
        <f>SUM(D73:D74)</f>
        <v>0</v>
      </c>
      <c r="E72" s="25" t="s">
        <v>30</v>
      </c>
      <c r="F72" s="25" t="s">
        <v>30</v>
      </c>
      <c r="G72" s="25" t="s">
        <v>30</v>
      </c>
      <c r="H72" s="25" t="s">
        <v>30</v>
      </c>
      <c r="I72" s="25" t="s">
        <v>30</v>
      </c>
      <c r="J72" s="25" t="s">
        <v>30</v>
      </c>
      <c r="K72" s="33">
        <f t="shared" ref="K72:P72" si="13">SUM(K73:K74)</f>
        <v>0</v>
      </c>
      <c r="L72" s="33">
        <f t="shared" si="13"/>
        <v>0</v>
      </c>
      <c r="M72" s="33">
        <f t="shared" si="13"/>
        <v>0</v>
      </c>
      <c r="N72" s="33">
        <f t="shared" si="13"/>
        <v>0</v>
      </c>
      <c r="O72" s="33">
        <f t="shared" si="13"/>
        <v>0</v>
      </c>
      <c r="P72" s="33">
        <f t="shared" si="13"/>
        <v>0</v>
      </c>
      <c r="Q72" s="25" t="s">
        <v>30</v>
      </c>
      <c r="R72" s="25" t="s">
        <v>30</v>
      </c>
    </row>
    <row r="73" spans="1:18" s="20" customFormat="1" ht="12.75" thickTop="1" thickBot="1">
      <c r="A73" s="34" t="s">
        <v>86</v>
      </c>
      <c r="B73" s="16">
        <v>3131</v>
      </c>
      <c r="C73" s="16">
        <v>500</v>
      </c>
      <c r="D73" s="35">
        <v>0</v>
      </c>
      <c r="E73" s="25" t="s">
        <v>30</v>
      </c>
      <c r="F73" s="25" t="s">
        <v>30</v>
      </c>
      <c r="G73" s="25" t="s">
        <v>30</v>
      </c>
      <c r="H73" s="25" t="s">
        <v>30</v>
      </c>
      <c r="I73" s="25" t="s">
        <v>30</v>
      </c>
      <c r="J73" s="25" t="s">
        <v>30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25" t="s">
        <v>30</v>
      </c>
      <c r="R73" s="25" t="s">
        <v>30</v>
      </c>
    </row>
    <row r="74" spans="1:18" s="20" customFormat="1" ht="12.75" thickTop="1" thickBot="1">
      <c r="A74" s="34" t="s">
        <v>87</v>
      </c>
      <c r="B74" s="16">
        <v>3132</v>
      </c>
      <c r="C74" s="16">
        <v>510</v>
      </c>
      <c r="D74" s="35">
        <v>0</v>
      </c>
      <c r="E74" s="25" t="s">
        <v>30</v>
      </c>
      <c r="F74" s="25" t="s">
        <v>30</v>
      </c>
      <c r="G74" s="25" t="s">
        <v>30</v>
      </c>
      <c r="H74" s="25" t="s">
        <v>30</v>
      </c>
      <c r="I74" s="25" t="s">
        <v>30</v>
      </c>
      <c r="J74" s="25" t="s">
        <v>30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25" t="s">
        <v>30</v>
      </c>
      <c r="R74" s="25" t="s">
        <v>30</v>
      </c>
    </row>
    <row r="75" spans="1:18" s="20" customFormat="1" ht="12.75" thickTop="1" thickBot="1">
      <c r="A75" s="31" t="s">
        <v>88</v>
      </c>
      <c r="B75" s="32">
        <v>3140</v>
      </c>
      <c r="C75" s="32">
        <v>520</v>
      </c>
      <c r="D75" s="33">
        <f>SUM(D76:D78)</f>
        <v>0</v>
      </c>
      <c r="E75" s="25" t="s">
        <v>30</v>
      </c>
      <c r="F75" s="25" t="s">
        <v>30</v>
      </c>
      <c r="G75" s="25" t="s">
        <v>30</v>
      </c>
      <c r="H75" s="25" t="s">
        <v>30</v>
      </c>
      <c r="I75" s="25" t="s">
        <v>30</v>
      </c>
      <c r="J75" s="25" t="s">
        <v>30</v>
      </c>
      <c r="K75" s="33">
        <f t="shared" ref="K75:P75" si="14">SUM(K76:K78)</f>
        <v>0</v>
      </c>
      <c r="L75" s="33">
        <f t="shared" si="14"/>
        <v>0</v>
      </c>
      <c r="M75" s="33">
        <f t="shared" si="14"/>
        <v>0</v>
      </c>
      <c r="N75" s="33">
        <f t="shared" si="14"/>
        <v>0</v>
      </c>
      <c r="O75" s="33">
        <f t="shared" si="14"/>
        <v>0</v>
      </c>
      <c r="P75" s="33">
        <f t="shared" si="14"/>
        <v>0</v>
      </c>
      <c r="Q75" s="25" t="s">
        <v>30</v>
      </c>
      <c r="R75" s="25" t="s">
        <v>30</v>
      </c>
    </row>
    <row r="76" spans="1:18" s="20" customFormat="1" ht="13.5" thickTop="1" thickBot="1">
      <c r="A76" s="48" t="s">
        <v>113</v>
      </c>
      <c r="B76" s="16">
        <v>3141</v>
      </c>
      <c r="C76" s="16">
        <v>530</v>
      </c>
      <c r="D76" s="35">
        <v>0</v>
      </c>
      <c r="E76" s="25" t="s">
        <v>30</v>
      </c>
      <c r="F76" s="25" t="s">
        <v>30</v>
      </c>
      <c r="G76" s="25" t="s">
        <v>30</v>
      </c>
      <c r="H76" s="25" t="s">
        <v>30</v>
      </c>
      <c r="I76" s="25" t="s">
        <v>30</v>
      </c>
      <c r="J76" s="25" t="s">
        <v>30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25" t="s">
        <v>30</v>
      </c>
      <c r="R76" s="25" t="s">
        <v>30</v>
      </c>
    </row>
    <row r="77" spans="1:18" s="20" customFormat="1" ht="13.5" thickTop="1" thickBot="1">
      <c r="A77" s="48" t="s">
        <v>114</v>
      </c>
      <c r="B77" s="16">
        <v>3142</v>
      </c>
      <c r="C77" s="16">
        <v>540</v>
      </c>
      <c r="D77" s="35">
        <v>0</v>
      </c>
      <c r="E77" s="25" t="s">
        <v>30</v>
      </c>
      <c r="F77" s="25" t="s">
        <v>30</v>
      </c>
      <c r="G77" s="25" t="s">
        <v>30</v>
      </c>
      <c r="H77" s="25" t="s">
        <v>30</v>
      </c>
      <c r="I77" s="25" t="s">
        <v>30</v>
      </c>
      <c r="J77" s="25" t="s">
        <v>30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25" t="s">
        <v>30</v>
      </c>
      <c r="R77" s="25" t="s">
        <v>30</v>
      </c>
    </row>
    <row r="78" spans="1:18" s="20" customFormat="1" ht="13.5" thickTop="1" thickBot="1">
      <c r="A78" s="48" t="s">
        <v>115</v>
      </c>
      <c r="B78" s="16">
        <v>3143</v>
      </c>
      <c r="C78" s="16">
        <v>550</v>
      </c>
      <c r="D78" s="35">
        <v>0</v>
      </c>
      <c r="E78" s="25" t="s">
        <v>30</v>
      </c>
      <c r="F78" s="25" t="s">
        <v>30</v>
      </c>
      <c r="G78" s="25" t="s">
        <v>30</v>
      </c>
      <c r="H78" s="25" t="s">
        <v>30</v>
      </c>
      <c r="I78" s="25" t="s">
        <v>30</v>
      </c>
      <c r="J78" s="25" t="s">
        <v>30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25" t="s">
        <v>30</v>
      </c>
      <c r="R78" s="25" t="s">
        <v>30</v>
      </c>
    </row>
    <row r="79" spans="1:18" s="20" customFormat="1" ht="12.75" thickTop="1" thickBot="1">
      <c r="A79" s="31" t="s">
        <v>89</v>
      </c>
      <c r="B79" s="32">
        <v>3150</v>
      </c>
      <c r="C79" s="32">
        <v>560</v>
      </c>
      <c r="D79" s="38">
        <v>0</v>
      </c>
      <c r="E79" s="25" t="s">
        <v>30</v>
      </c>
      <c r="F79" s="25" t="s">
        <v>30</v>
      </c>
      <c r="G79" s="25" t="s">
        <v>30</v>
      </c>
      <c r="H79" s="25" t="s">
        <v>30</v>
      </c>
      <c r="I79" s="25" t="s">
        <v>30</v>
      </c>
      <c r="J79" s="25" t="s">
        <v>30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25" t="s">
        <v>30</v>
      </c>
      <c r="R79" s="25" t="s">
        <v>30</v>
      </c>
    </row>
    <row r="80" spans="1:18" s="20" customFormat="1" ht="12.75" thickTop="1" thickBot="1">
      <c r="A80" s="31" t="s">
        <v>90</v>
      </c>
      <c r="B80" s="32">
        <v>3160</v>
      </c>
      <c r="C80" s="32">
        <v>570</v>
      </c>
      <c r="D80" s="38">
        <v>0</v>
      </c>
      <c r="E80" s="25" t="s">
        <v>30</v>
      </c>
      <c r="F80" s="25" t="s">
        <v>30</v>
      </c>
      <c r="G80" s="25" t="s">
        <v>30</v>
      </c>
      <c r="H80" s="25" t="s">
        <v>30</v>
      </c>
      <c r="I80" s="25" t="s">
        <v>30</v>
      </c>
      <c r="J80" s="25" t="s">
        <v>30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25" t="s">
        <v>30</v>
      </c>
      <c r="R80" s="25" t="s">
        <v>30</v>
      </c>
    </row>
    <row r="81" spans="1:18" s="20" customFormat="1" ht="12.75" thickTop="1" thickBot="1">
      <c r="A81" s="30" t="s">
        <v>91</v>
      </c>
      <c r="B81" s="21">
        <v>3200</v>
      </c>
      <c r="C81" s="21">
        <v>580</v>
      </c>
      <c r="D81" s="23">
        <f>SUM(D82:D85)</f>
        <v>0</v>
      </c>
      <c r="E81" s="25" t="s">
        <v>30</v>
      </c>
      <c r="F81" s="25" t="s">
        <v>30</v>
      </c>
      <c r="G81" s="25" t="s">
        <v>30</v>
      </c>
      <c r="H81" s="25" t="s">
        <v>30</v>
      </c>
      <c r="I81" s="25" t="s">
        <v>30</v>
      </c>
      <c r="J81" s="25" t="s">
        <v>30</v>
      </c>
      <c r="K81" s="23">
        <f t="shared" ref="K81:P81" si="15">SUM(K82:K85)</f>
        <v>0</v>
      </c>
      <c r="L81" s="23">
        <f t="shared" si="15"/>
        <v>0</v>
      </c>
      <c r="M81" s="23">
        <f t="shared" si="15"/>
        <v>0</v>
      </c>
      <c r="N81" s="23">
        <f t="shared" si="15"/>
        <v>0</v>
      </c>
      <c r="O81" s="23">
        <f t="shared" si="15"/>
        <v>0</v>
      </c>
      <c r="P81" s="23">
        <f t="shared" si="15"/>
        <v>0</v>
      </c>
      <c r="Q81" s="25" t="s">
        <v>30</v>
      </c>
      <c r="R81" s="25" t="s">
        <v>30</v>
      </c>
    </row>
    <row r="82" spans="1:18" s="20" customFormat="1" ht="12.75" thickTop="1" thickBot="1">
      <c r="A82" s="37" t="s">
        <v>92</v>
      </c>
      <c r="B82" s="32">
        <v>3210</v>
      </c>
      <c r="C82" s="32">
        <v>590</v>
      </c>
      <c r="D82" s="38">
        <v>0</v>
      </c>
      <c r="E82" s="25" t="s">
        <v>30</v>
      </c>
      <c r="F82" s="25" t="s">
        <v>30</v>
      </c>
      <c r="G82" s="25" t="s">
        <v>30</v>
      </c>
      <c r="H82" s="25" t="s">
        <v>30</v>
      </c>
      <c r="I82" s="25" t="s">
        <v>30</v>
      </c>
      <c r="J82" s="25" t="s">
        <v>30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25" t="s">
        <v>30</v>
      </c>
      <c r="R82" s="25" t="s">
        <v>30</v>
      </c>
    </row>
    <row r="83" spans="1:18" s="20" customFormat="1" ht="12.75" thickTop="1" thickBot="1">
      <c r="A83" s="37" t="s">
        <v>93</v>
      </c>
      <c r="B83" s="32">
        <v>3220</v>
      </c>
      <c r="C83" s="32">
        <v>600</v>
      </c>
      <c r="D83" s="38">
        <v>0</v>
      </c>
      <c r="E83" s="25" t="s">
        <v>30</v>
      </c>
      <c r="F83" s="25" t="s">
        <v>30</v>
      </c>
      <c r="G83" s="25" t="s">
        <v>30</v>
      </c>
      <c r="H83" s="25" t="s">
        <v>30</v>
      </c>
      <c r="I83" s="25" t="s">
        <v>30</v>
      </c>
      <c r="J83" s="25" t="s">
        <v>30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25" t="s">
        <v>30</v>
      </c>
      <c r="R83" s="25" t="s">
        <v>30</v>
      </c>
    </row>
    <row r="84" spans="1:18" s="20" customFormat="1" ht="11.25" customHeight="1" thickTop="1" thickBot="1">
      <c r="A84" s="31" t="s">
        <v>94</v>
      </c>
      <c r="B84" s="32">
        <v>3230</v>
      </c>
      <c r="C84" s="32">
        <v>610</v>
      </c>
      <c r="D84" s="38">
        <v>0</v>
      </c>
      <c r="E84" s="25" t="s">
        <v>30</v>
      </c>
      <c r="F84" s="25" t="s">
        <v>30</v>
      </c>
      <c r="G84" s="25" t="s">
        <v>30</v>
      </c>
      <c r="H84" s="25" t="s">
        <v>30</v>
      </c>
      <c r="I84" s="25" t="s">
        <v>30</v>
      </c>
      <c r="J84" s="25" t="s">
        <v>30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25" t="s">
        <v>30</v>
      </c>
      <c r="R84" s="25" t="s">
        <v>30</v>
      </c>
    </row>
    <row r="85" spans="1:18" s="20" customFormat="1" ht="13.5" customHeight="1" thickTop="1" thickBot="1">
      <c r="A85" s="37" t="s">
        <v>95</v>
      </c>
      <c r="B85" s="32">
        <v>3240</v>
      </c>
      <c r="C85" s="32">
        <v>620</v>
      </c>
      <c r="D85" s="38">
        <v>0</v>
      </c>
      <c r="E85" s="25" t="s">
        <v>30</v>
      </c>
      <c r="F85" s="25" t="s">
        <v>30</v>
      </c>
      <c r="G85" s="25" t="s">
        <v>30</v>
      </c>
      <c r="H85" s="25" t="s">
        <v>30</v>
      </c>
      <c r="I85" s="25" t="s">
        <v>30</v>
      </c>
      <c r="J85" s="25" t="s">
        <v>30</v>
      </c>
      <c r="K85" s="38">
        <v>0</v>
      </c>
      <c r="L85" s="38">
        <v>0</v>
      </c>
      <c r="M85" s="38">
        <v>0</v>
      </c>
      <c r="N85" s="38">
        <v>0</v>
      </c>
      <c r="O85" s="38">
        <v>0</v>
      </c>
      <c r="P85" s="38">
        <v>0</v>
      </c>
      <c r="Q85" s="25" t="s">
        <v>30</v>
      </c>
      <c r="R85" s="25" t="s">
        <v>30</v>
      </c>
    </row>
    <row r="86" spans="1:18" s="20" customFormat="1" ht="12" hidden="1" customHeight="1" thickTop="1">
      <c r="A86" s="49"/>
      <c r="B86" s="50"/>
      <c r="C86" s="50"/>
      <c r="D86" s="51"/>
      <c r="E86" s="51"/>
      <c r="F86" s="52"/>
      <c r="G86" s="52"/>
      <c r="H86" s="52"/>
      <c r="I86" s="52"/>
      <c r="J86" s="52"/>
      <c r="K86" s="51"/>
      <c r="L86" s="51"/>
      <c r="M86" s="51"/>
      <c r="N86" s="51"/>
      <c r="O86" s="51"/>
      <c r="P86" s="51"/>
      <c r="Q86" s="51"/>
      <c r="R86" s="52"/>
    </row>
    <row r="87" spans="1:18" s="20" customFormat="1" ht="12" hidden="1" customHeight="1">
      <c r="A87" s="53"/>
      <c r="B87" s="54"/>
      <c r="C87" s="54"/>
      <c r="D87" s="55"/>
      <c r="E87" s="55"/>
      <c r="F87" s="56"/>
      <c r="G87" s="56"/>
      <c r="H87" s="56"/>
      <c r="I87" s="56"/>
      <c r="J87" s="56"/>
      <c r="K87" s="55"/>
      <c r="L87" s="55"/>
      <c r="M87" s="55"/>
      <c r="N87" s="55"/>
      <c r="O87" s="55"/>
      <c r="P87" s="55"/>
      <c r="Q87" s="55"/>
      <c r="R87" s="56"/>
    </row>
    <row r="88" spans="1:18" s="20" customFormat="1" ht="12" hidden="1" customHeight="1">
      <c r="A88" s="53" t="s">
        <v>96</v>
      </c>
      <c r="B88" s="54">
        <v>2450</v>
      </c>
      <c r="C88" s="54">
        <v>610</v>
      </c>
      <c r="D88" s="55" t="s">
        <v>8</v>
      </c>
      <c r="E88" s="55"/>
      <c r="F88" s="56" t="s">
        <v>30</v>
      </c>
      <c r="G88" s="56" t="s">
        <v>30</v>
      </c>
      <c r="H88" s="56" t="s">
        <v>30</v>
      </c>
      <c r="I88" s="56" t="s">
        <v>30</v>
      </c>
      <c r="J88" s="56" t="s">
        <v>30</v>
      </c>
      <c r="K88" s="55" t="s">
        <v>8</v>
      </c>
      <c r="L88" s="55"/>
      <c r="M88" s="55"/>
      <c r="N88" s="55" t="s">
        <v>8</v>
      </c>
      <c r="O88" s="55" t="s">
        <v>8</v>
      </c>
      <c r="P88" s="55" t="s">
        <v>8</v>
      </c>
      <c r="Q88" s="55"/>
      <c r="R88" s="56" t="s">
        <v>30</v>
      </c>
    </row>
    <row r="89" spans="1:18" s="20" customFormat="1" ht="12" hidden="1" customHeight="1">
      <c r="A89" s="57" t="s">
        <v>97</v>
      </c>
      <c r="B89" s="58">
        <v>4100</v>
      </c>
      <c r="C89" s="58">
        <v>620</v>
      </c>
      <c r="D89" s="56" t="s">
        <v>30</v>
      </c>
      <c r="E89" s="56"/>
      <c r="F89" s="56" t="s">
        <v>30</v>
      </c>
      <c r="G89" s="56" t="s">
        <v>30</v>
      </c>
      <c r="H89" s="56" t="s">
        <v>30</v>
      </c>
      <c r="I89" s="56" t="s">
        <v>30</v>
      </c>
      <c r="J89" s="56" t="s">
        <v>30</v>
      </c>
      <c r="K89" s="56" t="s">
        <v>30</v>
      </c>
      <c r="L89" s="56"/>
      <c r="M89" s="56"/>
      <c r="N89" s="56" t="s">
        <v>30</v>
      </c>
      <c r="O89" s="56" t="s">
        <v>30</v>
      </c>
      <c r="P89" s="56" t="s">
        <v>30</v>
      </c>
      <c r="Q89" s="56"/>
      <c r="R89" s="56" t="s">
        <v>30</v>
      </c>
    </row>
    <row r="90" spans="1:18" s="20" customFormat="1" ht="12" hidden="1" customHeight="1">
      <c r="A90" s="53" t="s">
        <v>98</v>
      </c>
      <c r="B90" s="54">
        <v>4110</v>
      </c>
      <c r="C90" s="58">
        <v>630</v>
      </c>
      <c r="D90" s="56" t="s">
        <v>30</v>
      </c>
      <c r="E90" s="56"/>
      <c r="F90" s="56" t="s">
        <v>30</v>
      </c>
      <c r="G90" s="56" t="s">
        <v>30</v>
      </c>
      <c r="H90" s="56" t="s">
        <v>30</v>
      </c>
      <c r="I90" s="56" t="s">
        <v>30</v>
      </c>
      <c r="J90" s="56" t="s">
        <v>30</v>
      </c>
      <c r="K90" s="56" t="s">
        <v>30</v>
      </c>
      <c r="L90" s="56"/>
      <c r="M90" s="56"/>
      <c r="N90" s="56" t="s">
        <v>30</v>
      </c>
      <c r="O90" s="56" t="s">
        <v>30</v>
      </c>
      <c r="P90" s="56" t="s">
        <v>30</v>
      </c>
      <c r="Q90" s="56"/>
      <c r="R90" s="56" t="s">
        <v>30</v>
      </c>
    </row>
    <row r="91" spans="1:18" s="20" customFormat="1" ht="12" hidden="1" customHeight="1">
      <c r="A91" s="59" t="s">
        <v>99</v>
      </c>
      <c r="B91" s="60">
        <v>4111</v>
      </c>
      <c r="C91" s="58">
        <v>640</v>
      </c>
      <c r="D91" s="56" t="s">
        <v>30</v>
      </c>
      <c r="E91" s="56"/>
      <c r="F91" s="56" t="s">
        <v>30</v>
      </c>
      <c r="G91" s="56" t="s">
        <v>30</v>
      </c>
      <c r="H91" s="56" t="s">
        <v>30</v>
      </c>
      <c r="I91" s="56" t="s">
        <v>30</v>
      </c>
      <c r="J91" s="56" t="s">
        <v>30</v>
      </c>
      <c r="K91" s="56" t="s">
        <v>30</v>
      </c>
      <c r="L91" s="56"/>
      <c r="M91" s="56"/>
      <c r="N91" s="56" t="s">
        <v>30</v>
      </c>
      <c r="O91" s="56" t="s">
        <v>30</v>
      </c>
      <c r="P91" s="56" t="s">
        <v>30</v>
      </c>
      <c r="Q91" s="56"/>
      <c r="R91" s="56" t="s">
        <v>30</v>
      </c>
    </row>
    <row r="92" spans="1:18" s="20" customFormat="1" ht="12" hidden="1" customHeight="1">
      <c r="A92" s="59" t="s">
        <v>100</v>
      </c>
      <c r="B92" s="60">
        <v>4112</v>
      </c>
      <c r="C92" s="58">
        <v>650</v>
      </c>
      <c r="D92" s="56" t="s">
        <v>30</v>
      </c>
      <c r="E92" s="56"/>
      <c r="F92" s="56" t="s">
        <v>30</v>
      </c>
      <c r="G92" s="56" t="s">
        <v>30</v>
      </c>
      <c r="H92" s="56" t="s">
        <v>30</v>
      </c>
      <c r="I92" s="56" t="s">
        <v>30</v>
      </c>
      <c r="J92" s="56" t="s">
        <v>30</v>
      </c>
      <c r="K92" s="56" t="s">
        <v>30</v>
      </c>
      <c r="L92" s="56"/>
      <c r="M92" s="56"/>
      <c r="N92" s="56" t="s">
        <v>30</v>
      </c>
      <c r="O92" s="56" t="s">
        <v>30</v>
      </c>
      <c r="P92" s="56" t="s">
        <v>30</v>
      </c>
      <c r="Q92" s="56"/>
      <c r="R92" s="56" t="s">
        <v>30</v>
      </c>
    </row>
    <row r="93" spans="1:18" s="20" customFormat="1" ht="12" hidden="1" customHeight="1">
      <c r="A93" s="61" t="s">
        <v>116</v>
      </c>
      <c r="B93" s="60">
        <v>4113</v>
      </c>
      <c r="C93" s="58">
        <v>660</v>
      </c>
      <c r="D93" s="56" t="s">
        <v>30</v>
      </c>
      <c r="E93" s="56"/>
      <c r="F93" s="56" t="s">
        <v>30</v>
      </c>
      <c r="G93" s="56" t="s">
        <v>30</v>
      </c>
      <c r="H93" s="56" t="s">
        <v>30</v>
      </c>
      <c r="I93" s="56" t="s">
        <v>30</v>
      </c>
      <c r="J93" s="56" t="s">
        <v>30</v>
      </c>
      <c r="K93" s="56" t="s">
        <v>30</v>
      </c>
      <c r="L93" s="56"/>
      <c r="M93" s="56"/>
      <c r="N93" s="56" t="s">
        <v>30</v>
      </c>
      <c r="O93" s="56" t="s">
        <v>30</v>
      </c>
      <c r="P93" s="56" t="s">
        <v>30</v>
      </c>
      <c r="Q93" s="56"/>
      <c r="R93" s="56" t="s">
        <v>30</v>
      </c>
    </row>
    <row r="94" spans="1:18" s="20" customFormat="1" ht="12" hidden="1" customHeight="1">
      <c r="A94" s="53" t="s">
        <v>101</v>
      </c>
      <c r="B94" s="54">
        <v>4120</v>
      </c>
      <c r="C94" s="58">
        <v>670</v>
      </c>
      <c r="D94" s="56" t="s">
        <v>30</v>
      </c>
      <c r="E94" s="56"/>
      <c r="F94" s="56" t="s">
        <v>30</v>
      </c>
      <c r="G94" s="56" t="s">
        <v>30</v>
      </c>
      <c r="H94" s="56" t="s">
        <v>30</v>
      </c>
      <c r="I94" s="56" t="s">
        <v>30</v>
      </c>
      <c r="J94" s="56" t="s">
        <v>30</v>
      </c>
      <c r="K94" s="56" t="s">
        <v>30</v>
      </c>
      <c r="L94" s="56"/>
      <c r="M94" s="56"/>
      <c r="N94" s="56" t="s">
        <v>30</v>
      </c>
      <c r="O94" s="56" t="s">
        <v>30</v>
      </c>
      <c r="P94" s="56" t="s">
        <v>30</v>
      </c>
      <c r="Q94" s="56"/>
      <c r="R94" s="56" t="s">
        <v>30</v>
      </c>
    </row>
    <row r="95" spans="1:18" s="20" customFormat="1" ht="12" hidden="1" customHeight="1">
      <c r="A95" s="62" t="s">
        <v>102</v>
      </c>
      <c r="B95" s="60">
        <v>4121</v>
      </c>
      <c r="C95" s="58">
        <v>680</v>
      </c>
      <c r="D95" s="56" t="s">
        <v>30</v>
      </c>
      <c r="E95" s="56"/>
      <c r="F95" s="56" t="s">
        <v>30</v>
      </c>
      <c r="G95" s="56" t="s">
        <v>30</v>
      </c>
      <c r="H95" s="56" t="s">
        <v>30</v>
      </c>
      <c r="I95" s="56" t="s">
        <v>30</v>
      </c>
      <c r="J95" s="56" t="s">
        <v>30</v>
      </c>
      <c r="K95" s="56" t="s">
        <v>30</v>
      </c>
      <c r="L95" s="56"/>
      <c r="M95" s="56"/>
      <c r="N95" s="56" t="s">
        <v>30</v>
      </c>
      <c r="O95" s="56" t="s">
        <v>30</v>
      </c>
      <c r="P95" s="56" t="s">
        <v>30</v>
      </c>
      <c r="Q95" s="56"/>
      <c r="R95" s="56" t="s">
        <v>30</v>
      </c>
    </row>
    <row r="96" spans="1:18" s="20" customFormat="1" ht="12" hidden="1" customHeight="1">
      <c r="A96" s="62" t="s">
        <v>103</v>
      </c>
      <c r="B96" s="60">
        <v>4122</v>
      </c>
      <c r="C96" s="58">
        <v>690</v>
      </c>
      <c r="D96" s="56" t="s">
        <v>30</v>
      </c>
      <c r="E96" s="56"/>
      <c r="F96" s="56" t="s">
        <v>30</v>
      </c>
      <c r="G96" s="56" t="s">
        <v>30</v>
      </c>
      <c r="H96" s="56" t="s">
        <v>30</v>
      </c>
      <c r="I96" s="56" t="s">
        <v>30</v>
      </c>
      <c r="J96" s="56" t="s">
        <v>30</v>
      </c>
      <c r="K96" s="56" t="s">
        <v>30</v>
      </c>
      <c r="L96" s="56"/>
      <c r="M96" s="56"/>
      <c r="N96" s="56" t="s">
        <v>30</v>
      </c>
      <c r="O96" s="56" t="s">
        <v>30</v>
      </c>
      <c r="P96" s="56" t="s">
        <v>30</v>
      </c>
      <c r="Q96" s="56"/>
      <c r="R96" s="56" t="s">
        <v>30</v>
      </c>
    </row>
    <row r="97" spans="1:18" s="20" customFormat="1" ht="12" hidden="1" customHeight="1">
      <c r="A97" s="59" t="s">
        <v>104</v>
      </c>
      <c r="B97" s="60">
        <v>4123</v>
      </c>
      <c r="C97" s="58">
        <v>700</v>
      </c>
      <c r="D97" s="56" t="s">
        <v>30</v>
      </c>
      <c r="E97" s="56"/>
      <c r="F97" s="56" t="s">
        <v>30</v>
      </c>
      <c r="G97" s="56" t="s">
        <v>30</v>
      </c>
      <c r="H97" s="56" t="s">
        <v>30</v>
      </c>
      <c r="I97" s="56" t="s">
        <v>30</v>
      </c>
      <c r="J97" s="56" t="s">
        <v>30</v>
      </c>
      <c r="K97" s="56" t="s">
        <v>30</v>
      </c>
      <c r="L97" s="56"/>
      <c r="M97" s="56"/>
      <c r="N97" s="56" t="s">
        <v>30</v>
      </c>
      <c r="O97" s="56" t="s">
        <v>30</v>
      </c>
      <c r="P97" s="56" t="s">
        <v>30</v>
      </c>
      <c r="Q97" s="56"/>
      <c r="R97" s="56" t="s">
        <v>30</v>
      </c>
    </row>
    <row r="98" spans="1:18" s="20" customFormat="1" ht="12" hidden="1" customHeight="1">
      <c r="A98" s="57" t="s">
        <v>105</v>
      </c>
      <c r="B98" s="58">
        <v>4200</v>
      </c>
      <c r="C98" s="58">
        <v>710</v>
      </c>
      <c r="D98" s="56" t="s">
        <v>30</v>
      </c>
      <c r="E98" s="56"/>
      <c r="F98" s="56" t="s">
        <v>30</v>
      </c>
      <c r="G98" s="56" t="s">
        <v>30</v>
      </c>
      <c r="H98" s="56" t="s">
        <v>30</v>
      </c>
      <c r="I98" s="56" t="s">
        <v>30</v>
      </c>
      <c r="J98" s="56" t="s">
        <v>30</v>
      </c>
      <c r="K98" s="56" t="s">
        <v>30</v>
      </c>
      <c r="L98" s="56"/>
      <c r="M98" s="56"/>
      <c r="N98" s="56" t="s">
        <v>30</v>
      </c>
      <c r="O98" s="56" t="s">
        <v>30</v>
      </c>
      <c r="P98" s="56" t="s">
        <v>30</v>
      </c>
      <c r="Q98" s="56"/>
      <c r="R98" s="56" t="s">
        <v>30</v>
      </c>
    </row>
    <row r="99" spans="1:18" ht="12" hidden="1" customHeight="1">
      <c r="A99" s="53" t="s">
        <v>106</v>
      </c>
      <c r="B99" s="54">
        <v>4210</v>
      </c>
      <c r="C99" s="58">
        <v>720</v>
      </c>
      <c r="D99" s="56" t="s">
        <v>30</v>
      </c>
      <c r="E99" s="56"/>
      <c r="F99" s="56" t="s">
        <v>30</v>
      </c>
      <c r="G99" s="56" t="s">
        <v>30</v>
      </c>
      <c r="H99" s="56" t="s">
        <v>30</v>
      </c>
      <c r="I99" s="56" t="s">
        <v>30</v>
      </c>
      <c r="J99" s="56" t="s">
        <v>30</v>
      </c>
      <c r="K99" s="56" t="s">
        <v>30</v>
      </c>
      <c r="L99" s="56"/>
      <c r="M99" s="56"/>
      <c r="N99" s="56" t="s">
        <v>30</v>
      </c>
      <c r="O99" s="56" t="s">
        <v>30</v>
      </c>
      <c r="P99" s="56" t="s">
        <v>30</v>
      </c>
      <c r="Q99" s="56"/>
      <c r="R99" s="56" t="s">
        <v>30</v>
      </c>
    </row>
    <row r="100" spans="1:18" ht="12" hidden="1" customHeight="1">
      <c r="A100" s="53" t="s">
        <v>107</v>
      </c>
      <c r="B100" s="54">
        <v>4220</v>
      </c>
      <c r="C100" s="58">
        <v>730</v>
      </c>
      <c r="D100" s="56" t="s">
        <v>30</v>
      </c>
      <c r="E100" s="56"/>
      <c r="F100" s="56" t="s">
        <v>30</v>
      </c>
      <c r="G100" s="56" t="s">
        <v>30</v>
      </c>
      <c r="H100" s="56" t="s">
        <v>30</v>
      </c>
      <c r="I100" s="56" t="s">
        <v>30</v>
      </c>
      <c r="J100" s="56" t="s">
        <v>30</v>
      </c>
      <c r="K100" s="56" t="s">
        <v>30</v>
      </c>
      <c r="L100" s="56"/>
      <c r="M100" s="56"/>
      <c r="N100" s="56" t="s">
        <v>30</v>
      </c>
      <c r="O100" s="56" t="s">
        <v>30</v>
      </c>
      <c r="P100" s="56" t="s">
        <v>30</v>
      </c>
      <c r="Q100" s="56"/>
      <c r="R100" s="56" t="s">
        <v>30</v>
      </c>
    </row>
    <row r="101" spans="1:18" ht="3" customHeight="1" thickTop="1">
      <c r="A101" s="63"/>
      <c r="B101" s="64"/>
      <c r="C101" s="65"/>
      <c r="D101" s="66"/>
      <c r="E101" s="66"/>
      <c r="F101" s="66"/>
      <c r="J101" s="67"/>
      <c r="K101" s="67"/>
      <c r="L101" s="67"/>
      <c r="M101" s="67"/>
      <c r="N101" s="67"/>
      <c r="O101" s="67"/>
      <c r="P101" s="67"/>
      <c r="Q101" s="67"/>
      <c r="R101" s="67"/>
    </row>
    <row r="102" spans="1:18" ht="15" customHeight="1">
      <c r="A102" s="220" t="s">
        <v>183</v>
      </c>
      <c r="B102" s="134"/>
      <c r="C102" s="220"/>
      <c r="D102" s="381"/>
      <c r="E102" s="381"/>
      <c r="F102" s="220"/>
      <c r="G102" s="403" t="s">
        <v>184</v>
      </c>
      <c r="H102" s="403"/>
      <c r="I102" s="403"/>
      <c r="J102" s="403"/>
      <c r="K102" s="403"/>
      <c r="L102" s="403"/>
      <c r="M102" s="403"/>
      <c r="N102" s="403"/>
      <c r="O102" s="403"/>
      <c r="P102" s="403"/>
      <c r="Q102" s="403"/>
    </row>
    <row r="103" spans="1:18" ht="12" customHeight="1">
      <c r="A103" s="134"/>
      <c r="B103" s="220"/>
      <c r="C103" s="220"/>
      <c r="D103" s="378" t="s">
        <v>108</v>
      </c>
      <c r="E103" s="378"/>
      <c r="F103" s="220"/>
      <c r="G103" s="402" t="s">
        <v>109</v>
      </c>
      <c r="H103" s="402"/>
      <c r="I103" s="402"/>
      <c r="J103" s="402"/>
      <c r="K103" s="402"/>
      <c r="L103" s="402"/>
      <c r="M103" s="402"/>
      <c r="N103" s="402"/>
      <c r="O103" s="402"/>
      <c r="P103" s="402"/>
      <c r="Q103" s="134"/>
    </row>
    <row r="104" spans="1:18" ht="15" customHeight="1">
      <c r="A104" s="220" t="s">
        <v>154</v>
      </c>
      <c r="B104" s="134"/>
      <c r="C104" s="220"/>
      <c r="D104" s="382"/>
      <c r="E104" s="382"/>
      <c r="F104" s="220"/>
      <c r="G104" s="403" t="s">
        <v>185</v>
      </c>
      <c r="H104" s="403"/>
      <c r="I104" s="403"/>
      <c r="J104" s="403"/>
      <c r="K104" s="403"/>
      <c r="L104" s="403"/>
      <c r="M104" s="403"/>
      <c r="N104" s="403"/>
      <c r="O104" s="403"/>
      <c r="P104" s="403"/>
      <c r="Q104" s="403"/>
    </row>
    <row r="105" spans="1:18">
      <c r="A105" s="221"/>
      <c r="B105" s="134"/>
      <c r="C105" s="220"/>
      <c r="D105" s="378" t="s">
        <v>108</v>
      </c>
      <c r="E105" s="378"/>
      <c r="F105" s="134"/>
      <c r="G105" s="402" t="s">
        <v>109</v>
      </c>
      <c r="H105" s="402"/>
      <c r="I105" s="402"/>
      <c r="J105" s="402"/>
      <c r="K105" s="402"/>
      <c r="L105" s="402"/>
      <c r="M105" s="402"/>
      <c r="N105" s="402"/>
      <c r="O105" s="402"/>
      <c r="P105" s="402"/>
      <c r="Q105" s="222"/>
    </row>
    <row r="106" spans="1:18">
      <c r="A106" s="7"/>
    </row>
  </sheetData>
  <sheetProtection formatColumns="0" formatRows="0"/>
  <mergeCells count="56">
    <mergeCell ref="D105:E105"/>
    <mergeCell ref="G105:P105"/>
    <mergeCell ref="G102:Q102"/>
    <mergeCell ref="D103:E103"/>
    <mergeCell ref="G103:P103"/>
    <mergeCell ref="D104:E104"/>
    <mergeCell ref="G104:Q104"/>
    <mergeCell ref="D102:E102"/>
    <mergeCell ref="J1:R2"/>
    <mergeCell ref="A3:R3"/>
    <mergeCell ref="Q9:R9"/>
    <mergeCell ref="A4:J4"/>
    <mergeCell ref="A6:W6"/>
    <mergeCell ref="M9:N9"/>
    <mergeCell ref="Q8:R8"/>
    <mergeCell ref="B9:L9"/>
    <mergeCell ref="A14:D14"/>
    <mergeCell ref="A13:D13"/>
    <mergeCell ref="E13:F13"/>
    <mergeCell ref="Q10:R10"/>
    <mergeCell ref="M10:N10"/>
    <mergeCell ref="G13:R13"/>
    <mergeCell ref="B10:L10"/>
    <mergeCell ref="A12:D12"/>
    <mergeCell ref="E12:F12"/>
    <mergeCell ref="Q11:R11"/>
    <mergeCell ref="G12:O12"/>
    <mergeCell ref="G14:R14"/>
    <mergeCell ref="O19:O21"/>
    <mergeCell ref="M11:N11"/>
    <mergeCell ref="B11:L11"/>
    <mergeCell ref="C18:C21"/>
    <mergeCell ref="L20:L21"/>
    <mergeCell ref="E15:F15"/>
    <mergeCell ref="E18:F18"/>
    <mergeCell ref="F19:F21"/>
    <mergeCell ref="Q18:R19"/>
    <mergeCell ref="L19:N19"/>
    <mergeCell ref="K18:N18"/>
    <mergeCell ref="J18:J21"/>
    <mergeCell ref="K19:K21"/>
    <mergeCell ref="D18:D21"/>
    <mergeCell ref="E14:F14"/>
    <mergeCell ref="A15:D15"/>
    <mergeCell ref="B18:B21"/>
    <mergeCell ref="O18:P18"/>
    <mergeCell ref="I18:I21"/>
    <mergeCell ref="P19:P21"/>
    <mergeCell ref="M20:N20"/>
    <mergeCell ref="G18:G21"/>
    <mergeCell ref="E19:E21"/>
    <mergeCell ref="H18:H21"/>
    <mergeCell ref="G15:T15"/>
    <mergeCell ref="Q20:Q21"/>
    <mergeCell ref="R20:R21"/>
    <mergeCell ref="A18:A21"/>
  </mergeCells>
  <phoneticPr fontId="1" type="noConversion"/>
  <pageMargins left="0.19685039370078741" right="0.1968503937007874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06"/>
  <sheetViews>
    <sheetView tabSelected="1" topLeftCell="A11" workbookViewId="0">
      <selection activeCell="O101" sqref="O101:Q104"/>
    </sheetView>
  </sheetViews>
  <sheetFormatPr defaultRowHeight="12.75"/>
  <cols>
    <col min="1" max="1" width="74.28515625" style="133" customWidth="1"/>
    <col min="2" max="2" width="5" style="133" customWidth="1"/>
    <col min="3" max="3" width="5.140625" style="133" customWidth="1"/>
    <col min="4" max="4" width="10" style="133" customWidth="1"/>
    <col min="5" max="5" width="9.7109375" style="133" customWidth="1"/>
    <col min="6" max="6" width="7.140625" style="133" customWidth="1"/>
    <col min="7" max="7" width="6.85546875" style="133" customWidth="1"/>
    <col min="8" max="8" width="9.5703125" style="133" hidden="1" customWidth="1"/>
    <col min="9" max="10" width="12.140625" style="133" customWidth="1"/>
    <col min="11" max="11" width="11.140625" style="133" customWidth="1"/>
    <col min="12" max="12" width="12.140625" style="133" hidden="1" customWidth="1"/>
    <col min="13" max="13" width="10" style="133" customWidth="1"/>
    <col min="14" max="14" width="8.85546875" style="133" customWidth="1"/>
    <col min="15" max="16384" width="9.140625" style="133"/>
  </cols>
  <sheetData>
    <row r="1" spans="1:25" s="68" customFormat="1" ht="15" customHeight="1">
      <c r="H1" s="69"/>
      <c r="I1" s="412" t="s">
        <v>117</v>
      </c>
      <c r="J1" s="412"/>
      <c r="K1" s="412"/>
      <c r="L1" s="412"/>
      <c r="M1" s="412"/>
      <c r="N1" s="69"/>
    </row>
    <row r="2" spans="1:25" s="68" customFormat="1" ht="29.25" customHeight="1">
      <c r="G2" s="69"/>
      <c r="H2" s="69"/>
      <c r="I2" s="412"/>
      <c r="J2" s="412"/>
      <c r="K2" s="412"/>
      <c r="L2" s="412"/>
      <c r="M2" s="412"/>
      <c r="N2" s="69"/>
    </row>
    <row r="3" spans="1:25" s="68" customFormat="1" ht="15">
      <c r="A3" s="413" t="s">
        <v>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69"/>
    </row>
    <row r="4" spans="1:25" s="68" customFormat="1" ht="15">
      <c r="A4" s="413" t="s">
        <v>118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70"/>
      <c r="O4" s="70"/>
      <c r="P4" s="70"/>
      <c r="Q4" s="70"/>
    </row>
    <row r="5" spans="1:25" s="68" customFormat="1" ht="13.5" customHeight="1">
      <c r="A5" s="414" t="s">
        <v>157</v>
      </c>
      <c r="B5" s="414"/>
      <c r="C5" s="414"/>
      <c r="D5" s="71" t="s">
        <v>158</v>
      </c>
      <c r="E5" s="70" t="s">
        <v>151</v>
      </c>
      <c r="F5" s="70"/>
      <c r="G5" s="72"/>
      <c r="H5" s="72"/>
      <c r="I5" s="70"/>
      <c r="J5" s="70"/>
      <c r="K5" s="70"/>
      <c r="L5" s="70"/>
      <c r="M5" s="70"/>
      <c r="N5" s="70"/>
      <c r="O5" s="70"/>
      <c r="P5" s="70"/>
      <c r="Q5" s="70"/>
    </row>
    <row r="6" spans="1:25" s="68" customFormat="1" ht="15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</row>
    <row r="7" spans="1:25" s="73" customFormat="1" ht="4.5" hidden="1" customHeight="1"/>
    <row r="8" spans="1:25" s="73" customFormat="1" ht="9" customHeight="1">
      <c r="M8" s="415" t="s">
        <v>2</v>
      </c>
      <c r="N8" s="415"/>
    </row>
    <row r="9" spans="1:25" s="73" customFormat="1" ht="12">
      <c r="A9" s="43" t="s">
        <v>3</v>
      </c>
      <c r="B9" s="409" t="s">
        <v>143</v>
      </c>
      <c r="C9" s="409"/>
      <c r="D9" s="409"/>
      <c r="E9" s="409"/>
      <c r="F9" s="409"/>
      <c r="G9" s="409"/>
      <c r="H9" s="409"/>
      <c r="I9" s="409"/>
      <c r="J9" s="409"/>
      <c r="K9" s="74" t="s">
        <v>136</v>
      </c>
      <c r="M9" s="398">
        <v>41829167</v>
      </c>
      <c r="N9" s="398"/>
      <c r="O9" s="75"/>
    </row>
    <row r="10" spans="1:25" s="73" customFormat="1" ht="11.25" customHeight="1">
      <c r="A10" s="76" t="s">
        <v>4</v>
      </c>
      <c r="B10" s="410" t="s">
        <v>152</v>
      </c>
      <c r="C10" s="410"/>
      <c r="D10" s="410"/>
      <c r="E10" s="410"/>
      <c r="F10" s="410"/>
      <c r="G10" s="410"/>
      <c r="H10" s="410"/>
      <c r="I10" s="410"/>
      <c r="J10" s="410"/>
      <c r="K10" s="74" t="s">
        <v>137</v>
      </c>
      <c r="M10" s="411"/>
      <c r="N10" s="411"/>
      <c r="O10" s="76"/>
    </row>
    <row r="11" spans="1:25" s="73" customFormat="1" ht="11.25" customHeight="1">
      <c r="A11" s="76" t="e">
        <v>#REF!</v>
      </c>
      <c r="B11" s="410" t="s">
        <v>153</v>
      </c>
      <c r="C11" s="410"/>
      <c r="D11" s="410"/>
      <c r="E11" s="410"/>
      <c r="F11" s="410"/>
      <c r="G11" s="410"/>
      <c r="H11" s="410"/>
      <c r="I11" s="410"/>
      <c r="J11" s="410"/>
      <c r="K11" s="74" t="s">
        <v>139</v>
      </c>
      <c r="M11" s="411"/>
      <c r="N11" s="411"/>
      <c r="O11" s="76"/>
    </row>
    <row r="12" spans="1:25" s="73" customFormat="1" ht="12">
      <c r="A12" s="406" t="s">
        <v>110</v>
      </c>
      <c r="B12" s="406"/>
      <c r="C12" s="406"/>
      <c r="D12" s="77"/>
      <c r="E12" s="407" t="s">
        <v>151</v>
      </c>
      <c r="F12" s="407"/>
      <c r="G12" s="407"/>
      <c r="H12" s="407"/>
      <c r="I12" s="407"/>
      <c r="J12" s="407"/>
      <c r="K12" s="78"/>
      <c r="L12" s="79"/>
      <c r="M12" s="79"/>
      <c r="N12" s="80"/>
      <c r="O12" s="75"/>
    </row>
    <row r="13" spans="1:25" s="73" customFormat="1" ht="11.25">
      <c r="A13" s="406" t="s">
        <v>5</v>
      </c>
      <c r="B13" s="406"/>
      <c r="C13" s="406"/>
      <c r="D13" s="81" t="s">
        <v>8</v>
      </c>
      <c r="E13" s="408" t="s">
        <v>8</v>
      </c>
      <c r="F13" s="408"/>
      <c r="G13" s="408"/>
      <c r="H13" s="408"/>
      <c r="I13" s="408"/>
      <c r="J13" s="408"/>
      <c r="K13" s="408"/>
      <c r="L13" s="408"/>
      <c r="M13" s="408"/>
      <c r="N13" s="82"/>
      <c r="O13" s="75"/>
    </row>
    <row r="14" spans="1:25" s="73" customFormat="1" ht="11.25">
      <c r="A14" s="406" t="s">
        <v>6</v>
      </c>
      <c r="B14" s="406"/>
      <c r="C14" s="406"/>
      <c r="D14" s="230" t="s">
        <v>144</v>
      </c>
      <c r="E14" s="407"/>
      <c r="F14" s="407"/>
      <c r="G14" s="407"/>
      <c r="H14" s="407"/>
      <c r="I14" s="407"/>
      <c r="J14" s="407"/>
      <c r="K14" s="407"/>
      <c r="L14" s="407"/>
      <c r="M14" s="407"/>
      <c r="N14" s="82"/>
      <c r="O14" s="75"/>
    </row>
    <row r="15" spans="1:25" s="73" customFormat="1" ht="30.75" customHeight="1">
      <c r="A15" s="406" t="s">
        <v>7</v>
      </c>
      <c r="B15" s="406"/>
      <c r="C15" s="406"/>
      <c r="D15" s="81" t="s">
        <v>8</v>
      </c>
      <c r="E15" s="372" t="str">
        <f>'Ф.№2 місц.'!E15:R15</f>
        <v>Матівська ЗШ І-ІІст.</v>
      </c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</row>
    <row r="16" spans="1:25" s="73" customFormat="1" ht="11.25">
      <c r="A16" s="83" t="s">
        <v>181</v>
      </c>
    </row>
    <row r="17" spans="1:14" s="73" customFormat="1" ht="12" thickBot="1">
      <c r="A17" s="83" t="s">
        <v>9</v>
      </c>
    </row>
    <row r="18" spans="1:14" s="73" customFormat="1" ht="11.25" customHeight="1" thickTop="1" thickBot="1">
      <c r="A18" s="404" t="s">
        <v>10</v>
      </c>
      <c r="B18" s="404" t="s">
        <v>119</v>
      </c>
      <c r="C18" s="404" t="s">
        <v>12</v>
      </c>
      <c r="D18" s="404" t="s">
        <v>120</v>
      </c>
      <c r="E18" s="404" t="s">
        <v>14</v>
      </c>
      <c r="F18" s="404"/>
      <c r="G18" s="404" t="s">
        <v>15</v>
      </c>
      <c r="H18" s="404" t="s">
        <v>121</v>
      </c>
      <c r="I18" s="404" t="s">
        <v>122</v>
      </c>
      <c r="J18" s="404" t="s">
        <v>19</v>
      </c>
      <c r="K18" s="404"/>
      <c r="L18" s="404" t="s">
        <v>20</v>
      </c>
      <c r="M18" s="405" t="s">
        <v>21</v>
      </c>
      <c r="N18" s="405"/>
    </row>
    <row r="19" spans="1:14" s="73" customFormat="1" ht="16.5" customHeight="1" thickTop="1" thickBot="1">
      <c r="A19" s="404"/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5"/>
      <c r="N19" s="405"/>
    </row>
    <row r="20" spans="1:14" s="73" customFormat="1" ht="36.75" customHeight="1" thickTop="1" thickBot="1">
      <c r="A20" s="404"/>
      <c r="B20" s="404"/>
      <c r="C20" s="404"/>
      <c r="D20" s="404"/>
      <c r="E20" s="84" t="s">
        <v>22</v>
      </c>
      <c r="F20" s="85" t="s">
        <v>23</v>
      </c>
      <c r="G20" s="404"/>
      <c r="H20" s="404"/>
      <c r="I20" s="404"/>
      <c r="J20" s="84" t="s">
        <v>22</v>
      </c>
      <c r="K20" s="85" t="s">
        <v>123</v>
      </c>
      <c r="L20" s="404"/>
      <c r="M20" s="84" t="s">
        <v>22</v>
      </c>
      <c r="N20" s="86" t="s">
        <v>23</v>
      </c>
    </row>
    <row r="21" spans="1:14" s="73" customFormat="1" thickTop="1" thickBot="1">
      <c r="A21" s="87">
        <v>1</v>
      </c>
      <c r="B21" s="87">
        <v>2</v>
      </c>
      <c r="C21" s="87">
        <v>3</v>
      </c>
      <c r="D21" s="87">
        <v>4</v>
      </c>
      <c r="E21" s="87">
        <v>5</v>
      </c>
      <c r="F21" s="87">
        <v>6</v>
      </c>
      <c r="G21" s="87">
        <v>7</v>
      </c>
      <c r="H21" s="87">
        <v>8</v>
      </c>
      <c r="I21" s="87">
        <v>8</v>
      </c>
      <c r="J21" s="87">
        <v>9</v>
      </c>
      <c r="K21" s="87">
        <v>10</v>
      </c>
      <c r="L21" s="87">
        <v>12</v>
      </c>
      <c r="M21" s="87">
        <v>11</v>
      </c>
      <c r="N21" s="87">
        <v>12</v>
      </c>
    </row>
    <row r="22" spans="1:14" s="73" customFormat="1" thickTop="1" thickBot="1">
      <c r="A22" s="87" t="s">
        <v>111</v>
      </c>
      <c r="B22" s="88" t="s">
        <v>30</v>
      </c>
      <c r="C22" s="89" t="s">
        <v>31</v>
      </c>
      <c r="D22" s="90">
        <f>SUM(D23:D27)</f>
        <v>0</v>
      </c>
      <c r="E22" s="91">
        <v>0</v>
      </c>
      <c r="F22" s="91">
        <v>0</v>
      </c>
      <c r="G22" s="91">
        <v>0</v>
      </c>
      <c r="H22" s="91">
        <v>0</v>
      </c>
      <c r="I22" s="91">
        <f>SUM(I23:I26)</f>
        <v>0</v>
      </c>
      <c r="J22" s="92" t="s">
        <v>30</v>
      </c>
      <c r="K22" s="92" t="s">
        <v>30</v>
      </c>
      <c r="L22" s="92" t="s">
        <v>30</v>
      </c>
      <c r="M22" s="90">
        <f>E22-F22-G22+I22-J28-K28</f>
        <v>0</v>
      </c>
      <c r="N22" s="90">
        <v>0</v>
      </c>
    </row>
    <row r="23" spans="1:14" s="73" customFormat="1" thickTop="1" thickBot="1">
      <c r="A23" s="93" t="s">
        <v>124</v>
      </c>
      <c r="B23" s="88" t="s">
        <v>30</v>
      </c>
      <c r="C23" s="89" t="s">
        <v>33</v>
      </c>
      <c r="D23" s="94"/>
      <c r="E23" s="92" t="s">
        <v>30</v>
      </c>
      <c r="F23" s="92" t="s">
        <v>30</v>
      </c>
      <c r="G23" s="92" t="s">
        <v>30</v>
      </c>
      <c r="H23" s="92" t="s">
        <v>30</v>
      </c>
      <c r="I23" s="94">
        <v>0</v>
      </c>
      <c r="J23" s="92" t="s">
        <v>30</v>
      </c>
      <c r="K23" s="92" t="s">
        <v>30</v>
      </c>
      <c r="L23" s="92" t="s">
        <v>30</v>
      </c>
      <c r="M23" s="92" t="s">
        <v>30</v>
      </c>
      <c r="N23" s="92" t="s">
        <v>30</v>
      </c>
    </row>
    <row r="24" spans="1:14" s="73" customFormat="1" ht="27.75" customHeight="1" thickTop="1" thickBot="1">
      <c r="A24" s="95" t="s">
        <v>125</v>
      </c>
      <c r="B24" s="88" t="s">
        <v>30</v>
      </c>
      <c r="C24" s="89" t="s">
        <v>35</v>
      </c>
      <c r="D24" s="94"/>
      <c r="E24" s="92" t="s">
        <v>30</v>
      </c>
      <c r="F24" s="92" t="s">
        <v>30</v>
      </c>
      <c r="G24" s="92" t="s">
        <v>30</v>
      </c>
      <c r="H24" s="92" t="s">
        <v>30</v>
      </c>
      <c r="I24" s="94"/>
      <c r="J24" s="92" t="s">
        <v>30</v>
      </c>
      <c r="K24" s="92" t="s">
        <v>30</v>
      </c>
      <c r="L24" s="92" t="s">
        <v>30</v>
      </c>
      <c r="M24" s="92" t="s">
        <v>30</v>
      </c>
      <c r="N24" s="92" t="s">
        <v>30</v>
      </c>
    </row>
    <row r="25" spans="1:14" s="73" customFormat="1" ht="43.5" customHeight="1" thickTop="1" thickBot="1">
      <c r="A25" s="95" t="s">
        <v>126</v>
      </c>
      <c r="B25" s="88" t="s">
        <v>30</v>
      </c>
      <c r="C25" s="89" t="s">
        <v>37</v>
      </c>
      <c r="D25" s="94">
        <v>0</v>
      </c>
      <c r="E25" s="92" t="s">
        <v>30</v>
      </c>
      <c r="F25" s="92" t="s">
        <v>30</v>
      </c>
      <c r="G25" s="92" t="s">
        <v>30</v>
      </c>
      <c r="H25" s="96">
        <v>0</v>
      </c>
      <c r="I25" s="94">
        <v>0</v>
      </c>
      <c r="J25" s="92" t="s">
        <v>30</v>
      </c>
      <c r="K25" s="92" t="s">
        <v>30</v>
      </c>
      <c r="L25" s="92" t="s">
        <v>30</v>
      </c>
      <c r="M25" s="92" t="s">
        <v>30</v>
      </c>
      <c r="N25" s="92" t="s">
        <v>30</v>
      </c>
    </row>
    <row r="26" spans="1:14" s="73" customFormat="1" ht="18" thickTop="1" thickBot="1">
      <c r="A26" s="95" t="s">
        <v>127</v>
      </c>
      <c r="B26" s="88" t="s">
        <v>30</v>
      </c>
      <c r="C26" s="89" t="s">
        <v>39</v>
      </c>
      <c r="D26" s="94">
        <v>0</v>
      </c>
      <c r="E26" s="92" t="s">
        <v>30</v>
      </c>
      <c r="F26" s="92" t="s">
        <v>30</v>
      </c>
      <c r="G26" s="92" t="s">
        <v>30</v>
      </c>
      <c r="H26" s="92" t="s">
        <v>30</v>
      </c>
      <c r="I26" s="94">
        <v>0</v>
      </c>
      <c r="J26" s="92" t="s">
        <v>30</v>
      </c>
      <c r="K26" s="92" t="s">
        <v>30</v>
      </c>
      <c r="L26" s="92" t="s">
        <v>30</v>
      </c>
      <c r="M26" s="92" t="s">
        <v>30</v>
      </c>
      <c r="N26" s="92" t="s">
        <v>30</v>
      </c>
    </row>
    <row r="27" spans="1:14" s="73" customFormat="1" thickTop="1" thickBot="1">
      <c r="A27" s="93" t="s">
        <v>40</v>
      </c>
      <c r="B27" s="88" t="s">
        <v>30</v>
      </c>
      <c r="C27" s="89" t="s">
        <v>41</v>
      </c>
      <c r="D27" s="94">
        <v>0</v>
      </c>
      <c r="E27" s="92" t="s">
        <v>30</v>
      </c>
      <c r="F27" s="92" t="s">
        <v>30</v>
      </c>
      <c r="G27" s="92" t="s">
        <v>30</v>
      </c>
      <c r="H27" s="92" t="s">
        <v>30</v>
      </c>
      <c r="I27" s="92" t="s">
        <v>30</v>
      </c>
      <c r="J27" s="92" t="s">
        <v>30</v>
      </c>
      <c r="K27" s="92" t="s">
        <v>30</v>
      </c>
      <c r="L27" s="92" t="s">
        <v>30</v>
      </c>
      <c r="M27" s="92" t="s">
        <v>30</v>
      </c>
      <c r="N27" s="92" t="s">
        <v>30</v>
      </c>
    </row>
    <row r="28" spans="1:14" s="73" customFormat="1" thickTop="1" thickBot="1">
      <c r="A28" s="97" t="s">
        <v>128</v>
      </c>
      <c r="B28" s="88" t="s">
        <v>30</v>
      </c>
      <c r="C28" s="89" t="s">
        <v>42</v>
      </c>
      <c r="D28" s="90">
        <f>D30+D65+D88+D97</f>
        <v>0</v>
      </c>
      <c r="E28" s="92" t="s">
        <v>30</v>
      </c>
      <c r="F28" s="92" t="s">
        <v>30</v>
      </c>
      <c r="G28" s="92" t="s">
        <v>30</v>
      </c>
      <c r="H28" s="92" t="s">
        <v>30</v>
      </c>
      <c r="I28" s="92" t="s">
        <v>30</v>
      </c>
      <c r="J28" s="90">
        <f>J30+J65+J88+J97</f>
        <v>0</v>
      </c>
      <c r="K28" s="90">
        <f>K30+K65+K88+K97</f>
        <v>0</v>
      </c>
      <c r="L28" s="90">
        <f>L30+L65+L88+L97</f>
        <v>0</v>
      </c>
      <c r="M28" s="92" t="s">
        <v>30</v>
      </c>
      <c r="N28" s="92" t="s">
        <v>30</v>
      </c>
    </row>
    <row r="29" spans="1:14" s="73" customFormat="1" thickTop="1" thickBot="1">
      <c r="A29" s="98" t="s">
        <v>43</v>
      </c>
      <c r="B29" s="99"/>
      <c r="C29" s="100"/>
      <c r="D29" s="96"/>
      <c r="E29" s="92"/>
      <c r="F29" s="92"/>
      <c r="G29" s="92"/>
      <c r="H29" s="92"/>
      <c r="I29" s="92"/>
      <c r="J29" s="96"/>
      <c r="K29" s="96"/>
      <c r="L29" s="96"/>
      <c r="M29" s="92"/>
      <c r="N29" s="92"/>
    </row>
    <row r="30" spans="1:14" s="73" customFormat="1" thickTop="1" thickBot="1">
      <c r="A30" s="88" t="s">
        <v>44</v>
      </c>
      <c r="B30" s="88">
        <v>2000</v>
      </c>
      <c r="C30" s="89" t="s">
        <v>45</v>
      </c>
      <c r="D30" s="90">
        <f>D31+D36+D53+D56+D60+D64</f>
        <v>0</v>
      </c>
      <c r="E30" s="92" t="s">
        <v>30</v>
      </c>
      <c r="F30" s="92" t="s">
        <v>30</v>
      </c>
      <c r="G30" s="92" t="s">
        <v>30</v>
      </c>
      <c r="H30" s="92" t="s">
        <v>30</v>
      </c>
      <c r="I30" s="92" t="s">
        <v>30</v>
      </c>
      <c r="J30" s="90">
        <f>J31+J36+J53+J56+J60+J64</f>
        <v>0</v>
      </c>
      <c r="K30" s="90">
        <f>K31+K36+K53+K56+K60+K64</f>
        <v>0</v>
      </c>
      <c r="L30" s="90">
        <f>L31+L36+L53+L56+L60+L64</f>
        <v>0</v>
      </c>
      <c r="M30" s="92" t="s">
        <v>30</v>
      </c>
      <c r="N30" s="92" t="s">
        <v>30</v>
      </c>
    </row>
    <row r="31" spans="1:14" s="73" customFormat="1" thickTop="1" thickBot="1">
      <c r="A31" s="101" t="s">
        <v>46</v>
      </c>
      <c r="B31" s="88">
        <v>2100</v>
      </c>
      <c r="C31" s="89" t="s">
        <v>47</v>
      </c>
      <c r="D31" s="90">
        <f>D32+D35</f>
        <v>0</v>
      </c>
      <c r="E31" s="92" t="s">
        <v>30</v>
      </c>
      <c r="F31" s="92" t="s">
        <v>30</v>
      </c>
      <c r="G31" s="92" t="s">
        <v>30</v>
      </c>
      <c r="H31" s="92" t="s">
        <v>30</v>
      </c>
      <c r="I31" s="92" t="s">
        <v>30</v>
      </c>
      <c r="J31" s="90">
        <f>J32+J35</f>
        <v>0</v>
      </c>
      <c r="K31" s="90">
        <f>K32+K35</f>
        <v>0</v>
      </c>
      <c r="L31" s="90">
        <f>L32+L35</f>
        <v>0</v>
      </c>
      <c r="M31" s="92" t="s">
        <v>30</v>
      </c>
      <c r="N31" s="92" t="s">
        <v>30</v>
      </c>
    </row>
    <row r="32" spans="1:14" s="73" customFormat="1" thickTop="1" thickBot="1">
      <c r="A32" s="102" t="s">
        <v>48</v>
      </c>
      <c r="B32" s="103">
        <v>2110</v>
      </c>
      <c r="C32" s="104" t="s">
        <v>129</v>
      </c>
      <c r="D32" s="105"/>
      <c r="E32" s="92" t="s">
        <v>30</v>
      </c>
      <c r="F32" s="92" t="s">
        <v>30</v>
      </c>
      <c r="G32" s="92" t="s">
        <v>30</v>
      </c>
      <c r="H32" s="92" t="s">
        <v>30</v>
      </c>
      <c r="I32" s="92" t="s">
        <v>30</v>
      </c>
      <c r="J32" s="105"/>
      <c r="K32" s="105">
        <f>SUM(K33:K34)</f>
        <v>0</v>
      </c>
      <c r="L32" s="105">
        <f>SUM(L33:L34)</f>
        <v>0</v>
      </c>
      <c r="M32" s="92" t="s">
        <v>30</v>
      </c>
      <c r="N32" s="92" t="s">
        <v>30</v>
      </c>
    </row>
    <row r="33" spans="1:14" s="73" customFormat="1" thickTop="1" thickBot="1">
      <c r="A33" s="106" t="s">
        <v>49</v>
      </c>
      <c r="B33" s="84">
        <v>2111</v>
      </c>
      <c r="C33" s="84">
        <v>110</v>
      </c>
      <c r="D33" s="94">
        <v>0</v>
      </c>
      <c r="E33" s="92" t="s">
        <v>30</v>
      </c>
      <c r="F33" s="92" t="s">
        <v>30</v>
      </c>
      <c r="G33" s="92" t="s">
        <v>30</v>
      </c>
      <c r="H33" s="92" t="s">
        <v>30</v>
      </c>
      <c r="I33" s="92" t="s">
        <v>30</v>
      </c>
      <c r="J33" s="94">
        <v>0</v>
      </c>
      <c r="K33" s="94">
        <v>0</v>
      </c>
      <c r="L33" s="94">
        <v>0</v>
      </c>
      <c r="M33" s="92" t="s">
        <v>30</v>
      </c>
      <c r="N33" s="92" t="s">
        <v>30</v>
      </c>
    </row>
    <row r="34" spans="1:14" s="73" customFormat="1" thickTop="1" thickBot="1">
      <c r="A34" s="106" t="s">
        <v>50</v>
      </c>
      <c r="B34" s="84">
        <v>2112</v>
      </c>
      <c r="C34" s="84">
        <v>120</v>
      </c>
      <c r="D34" s="94">
        <v>0</v>
      </c>
      <c r="E34" s="92" t="s">
        <v>30</v>
      </c>
      <c r="F34" s="92" t="s">
        <v>30</v>
      </c>
      <c r="G34" s="92" t="s">
        <v>30</v>
      </c>
      <c r="H34" s="92" t="s">
        <v>30</v>
      </c>
      <c r="I34" s="92" t="s">
        <v>30</v>
      </c>
      <c r="J34" s="94">
        <v>0</v>
      </c>
      <c r="K34" s="94">
        <v>0</v>
      </c>
      <c r="L34" s="94">
        <v>0</v>
      </c>
      <c r="M34" s="92" t="s">
        <v>30</v>
      </c>
      <c r="N34" s="92" t="s">
        <v>30</v>
      </c>
    </row>
    <row r="35" spans="1:14" s="73" customFormat="1" ht="12" customHeight="1" thickTop="1" thickBot="1">
      <c r="A35" s="107" t="s">
        <v>51</v>
      </c>
      <c r="B35" s="103">
        <v>2120</v>
      </c>
      <c r="C35" s="103">
        <v>130</v>
      </c>
      <c r="D35" s="108">
        <v>0</v>
      </c>
      <c r="E35" s="92" t="s">
        <v>30</v>
      </c>
      <c r="F35" s="92" t="s">
        <v>30</v>
      </c>
      <c r="G35" s="92" t="s">
        <v>30</v>
      </c>
      <c r="H35" s="92" t="s">
        <v>30</v>
      </c>
      <c r="I35" s="92" t="s">
        <v>30</v>
      </c>
      <c r="J35" s="108">
        <v>0</v>
      </c>
      <c r="K35" s="108">
        <v>0</v>
      </c>
      <c r="L35" s="108">
        <v>0</v>
      </c>
      <c r="M35" s="92" t="s">
        <v>30</v>
      </c>
      <c r="N35" s="92" t="s">
        <v>30</v>
      </c>
    </row>
    <row r="36" spans="1:14" s="73" customFormat="1" ht="12" customHeight="1" thickTop="1" thickBot="1">
      <c r="A36" s="109" t="s">
        <v>52</v>
      </c>
      <c r="B36" s="88">
        <v>2200</v>
      </c>
      <c r="C36" s="88">
        <v>140</v>
      </c>
      <c r="D36" s="90">
        <f>SUM(D37:D43)+D50</f>
        <v>0</v>
      </c>
      <c r="E36" s="92" t="s">
        <v>30</v>
      </c>
      <c r="F36" s="92" t="s">
        <v>30</v>
      </c>
      <c r="G36" s="92" t="s">
        <v>30</v>
      </c>
      <c r="H36" s="92" t="s">
        <v>30</v>
      </c>
      <c r="I36" s="92" t="s">
        <v>30</v>
      </c>
      <c r="J36" s="90">
        <f>SUM(J37:J43)+J50</f>
        <v>0</v>
      </c>
      <c r="K36" s="90">
        <f>SUM(K37:K43)+K50</f>
        <v>0</v>
      </c>
      <c r="L36" s="90">
        <f>SUM(L37:L43)+L50</f>
        <v>0</v>
      </c>
      <c r="M36" s="92" t="s">
        <v>30</v>
      </c>
      <c r="N36" s="92" t="s">
        <v>30</v>
      </c>
    </row>
    <row r="37" spans="1:14" s="73" customFormat="1" thickTop="1" thickBot="1">
      <c r="A37" s="102" t="s">
        <v>53</v>
      </c>
      <c r="B37" s="103">
        <v>2210</v>
      </c>
      <c r="C37" s="103">
        <v>150</v>
      </c>
      <c r="D37" s="108"/>
      <c r="E37" s="92" t="s">
        <v>30</v>
      </c>
      <c r="F37" s="92" t="s">
        <v>30</v>
      </c>
      <c r="G37" s="92" t="s">
        <v>30</v>
      </c>
      <c r="H37" s="92" t="s">
        <v>30</v>
      </c>
      <c r="I37" s="92" t="s">
        <v>30</v>
      </c>
      <c r="J37" s="108"/>
      <c r="K37" s="108">
        <v>0</v>
      </c>
      <c r="L37" s="108">
        <v>0</v>
      </c>
      <c r="M37" s="92" t="s">
        <v>30</v>
      </c>
      <c r="N37" s="92" t="s">
        <v>30</v>
      </c>
    </row>
    <row r="38" spans="1:14" s="73" customFormat="1" thickTop="1" thickBot="1">
      <c r="A38" s="102" t="s">
        <v>54</v>
      </c>
      <c r="B38" s="103">
        <v>2220</v>
      </c>
      <c r="C38" s="103">
        <v>160</v>
      </c>
      <c r="D38" s="108">
        <v>0</v>
      </c>
      <c r="E38" s="92" t="s">
        <v>30</v>
      </c>
      <c r="F38" s="92" t="s">
        <v>30</v>
      </c>
      <c r="G38" s="92" t="s">
        <v>30</v>
      </c>
      <c r="H38" s="92" t="s">
        <v>30</v>
      </c>
      <c r="I38" s="92" t="s">
        <v>30</v>
      </c>
      <c r="J38" s="108">
        <v>0</v>
      </c>
      <c r="K38" s="108">
        <v>0</v>
      </c>
      <c r="L38" s="108">
        <v>0</v>
      </c>
      <c r="M38" s="92" t="s">
        <v>30</v>
      </c>
      <c r="N38" s="92" t="s">
        <v>30</v>
      </c>
    </row>
    <row r="39" spans="1:14" s="73" customFormat="1" thickTop="1" thickBot="1">
      <c r="A39" s="102" t="s">
        <v>55</v>
      </c>
      <c r="B39" s="103">
        <v>2230</v>
      </c>
      <c r="C39" s="103">
        <v>170</v>
      </c>
      <c r="D39" s="108"/>
      <c r="E39" s="92" t="s">
        <v>30</v>
      </c>
      <c r="F39" s="92" t="s">
        <v>30</v>
      </c>
      <c r="G39" s="92" t="s">
        <v>30</v>
      </c>
      <c r="H39" s="92" t="s">
        <v>30</v>
      </c>
      <c r="I39" s="92" t="s">
        <v>30</v>
      </c>
      <c r="J39" s="108">
        <v>0</v>
      </c>
      <c r="K39" s="108">
        <v>0</v>
      </c>
      <c r="L39" s="108">
        <v>0</v>
      </c>
      <c r="M39" s="92" t="s">
        <v>30</v>
      </c>
      <c r="N39" s="92" t="s">
        <v>30</v>
      </c>
    </row>
    <row r="40" spans="1:14" s="73" customFormat="1" thickTop="1" thickBot="1">
      <c r="A40" s="102" t="s">
        <v>56</v>
      </c>
      <c r="B40" s="103">
        <v>2240</v>
      </c>
      <c r="C40" s="103">
        <v>180</v>
      </c>
      <c r="D40" s="108">
        <v>0</v>
      </c>
      <c r="E40" s="92" t="s">
        <v>30</v>
      </c>
      <c r="F40" s="92" t="s">
        <v>30</v>
      </c>
      <c r="G40" s="92" t="s">
        <v>30</v>
      </c>
      <c r="H40" s="92" t="s">
        <v>30</v>
      </c>
      <c r="I40" s="92" t="s">
        <v>30</v>
      </c>
      <c r="J40" s="108">
        <v>0</v>
      </c>
      <c r="K40" s="108">
        <v>0</v>
      </c>
      <c r="L40" s="108">
        <v>0</v>
      </c>
      <c r="M40" s="92" t="s">
        <v>30</v>
      </c>
      <c r="N40" s="92" t="s">
        <v>30</v>
      </c>
    </row>
    <row r="41" spans="1:14" s="73" customFormat="1" thickTop="1" thickBot="1">
      <c r="A41" s="102" t="s">
        <v>57</v>
      </c>
      <c r="B41" s="103">
        <v>2250</v>
      </c>
      <c r="C41" s="103">
        <v>190</v>
      </c>
      <c r="D41" s="108">
        <v>0</v>
      </c>
      <c r="E41" s="92" t="s">
        <v>30</v>
      </c>
      <c r="F41" s="92" t="s">
        <v>30</v>
      </c>
      <c r="G41" s="92" t="s">
        <v>30</v>
      </c>
      <c r="H41" s="92" t="s">
        <v>30</v>
      </c>
      <c r="I41" s="92" t="s">
        <v>30</v>
      </c>
      <c r="J41" s="108">
        <v>0</v>
      </c>
      <c r="K41" s="108">
        <v>0</v>
      </c>
      <c r="L41" s="108">
        <v>0</v>
      </c>
      <c r="M41" s="92" t="s">
        <v>30</v>
      </c>
      <c r="N41" s="92" t="s">
        <v>30</v>
      </c>
    </row>
    <row r="42" spans="1:14" s="73" customFormat="1" ht="12.75" customHeight="1" thickTop="1" thickBot="1">
      <c r="A42" s="107" t="s">
        <v>58</v>
      </c>
      <c r="B42" s="103">
        <v>2260</v>
      </c>
      <c r="C42" s="103">
        <v>200</v>
      </c>
      <c r="D42" s="108">
        <v>0</v>
      </c>
      <c r="E42" s="92" t="s">
        <v>30</v>
      </c>
      <c r="F42" s="92" t="s">
        <v>30</v>
      </c>
      <c r="G42" s="92" t="s">
        <v>30</v>
      </c>
      <c r="H42" s="92" t="s">
        <v>30</v>
      </c>
      <c r="I42" s="92" t="s">
        <v>30</v>
      </c>
      <c r="J42" s="108">
        <v>0</v>
      </c>
      <c r="K42" s="108">
        <v>0</v>
      </c>
      <c r="L42" s="108">
        <v>0</v>
      </c>
      <c r="M42" s="92" t="s">
        <v>30</v>
      </c>
      <c r="N42" s="92" t="s">
        <v>30</v>
      </c>
    </row>
    <row r="43" spans="1:14" s="73" customFormat="1" thickTop="1" thickBot="1">
      <c r="A43" s="107" t="s">
        <v>59</v>
      </c>
      <c r="B43" s="103">
        <v>2270</v>
      </c>
      <c r="C43" s="103">
        <v>210</v>
      </c>
      <c r="D43" s="105"/>
      <c r="E43" s="92" t="s">
        <v>30</v>
      </c>
      <c r="F43" s="92" t="s">
        <v>30</v>
      </c>
      <c r="G43" s="92" t="s">
        <v>30</v>
      </c>
      <c r="H43" s="92" t="s">
        <v>30</v>
      </c>
      <c r="I43" s="92" t="s">
        <v>30</v>
      </c>
      <c r="J43" s="105"/>
      <c r="K43" s="105">
        <f>SUM(K44:K49)</f>
        <v>0</v>
      </c>
      <c r="L43" s="105">
        <f>SUM(L44:L49)</f>
        <v>0</v>
      </c>
      <c r="M43" s="92" t="s">
        <v>30</v>
      </c>
      <c r="N43" s="92" t="s">
        <v>30</v>
      </c>
    </row>
    <row r="44" spans="1:14" s="73" customFormat="1" thickTop="1" thickBot="1">
      <c r="A44" s="106" t="s">
        <v>60</v>
      </c>
      <c r="B44" s="84">
        <v>2271</v>
      </c>
      <c r="C44" s="84">
        <v>220</v>
      </c>
      <c r="D44" s="94">
        <v>0</v>
      </c>
      <c r="E44" s="92" t="s">
        <v>30</v>
      </c>
      <c r="F44" s="92" t="s">
        <v>30</v>
      </c>
      <c r="G44" s="92" t="s">
        <v>30</v>
      </c>
      <c r="H44" s="92" t="s">
        <v>30</v>
      </c>
      <c r="I44" s="92" t="s">
        <v>30</v>
      </c>
      <c r="J44" s="94">
        <v>0</v>
      </c>
      <c r="K44" s="94">
        <v>0</v>
      </c>
      <c r="L44" s="94">
        <v>0</v>
      </c>
      <c r="M44" s="92" t="s">
        <v>30</v>
      </c>
      <c r="N44" s="92" t="s">
        <v>30</v>
      </c>
    </row>
    <row r="45" spans="1:14" s="73" customFormat="1" thickTop="1" thickBot="1">
      <c r="A45" s="106" t="s">
        <v>61</v>
      </c>
      <c r="B45" s="84">
        <v>2272</v>
      </c>
      <c r="C45" s="84">
        <v>230</v>
      </c>
      <c r="D45" s="94">
        <v>0</v>
      </c>
      <c r="E45" s="92" t="s">
        <v>30</v>
      </c>
      <c r="F45" s="92" t="s">
        <v>30</v>
      </c>
      <c r="G45" s="92" t="s">
        <v>30</v>
      </c>
      <c r="H45" s="92" t="s">
        <v>30</v>
      </c>
      <c r="I45" s="92" t="s">
        <v>30</v>
      </c>
      <c r="J45" s="94">
        <v>0</v>
      </c>
      <c r="K45" s="94">
        <v>0</v>
      </c>
      <c r="L45" s="94">
        <v>0</v>
      </c>
      <c r="M45" s="92" t="s">
        <v>30</v>
      </c>
      <c r="N45" s="92" t="s">
        <v>30</v>
      </c>
    </row>
    <row r="46" spans="1:14" s="73" customFormat="1" thickTop="1" thickBot="1">
      <c r="A46" s="106" t="s">
        <v>62</v>
      </c>
      <c r="B46" s="84">
        <v>2273</v>
      </c>
      <c r="C46" s="84">
        <v>240</v>
      </c>
      <c r="D46" s="94">
        <v>0</v>
      </c>
      <c r="E46" s="92" t="s">
        <v>30</v>
      </c>
      <c r="F46" s="92" t="s">
        <v>30</v>
      </c>
      <c r="G46" s="92" t="s">
        <v>30</v>
      </c>
      <c r="H46" s="92" t="s">
        <v>30</v>
      </c>
      <c r="I46" s="92" t="s">
        <v>30</v>
      </c>
      <c r="J46" s="94">
        <v>0</v>
      </c>
      <c r="K46" s="94">
        <v>0</v>
      </c>
      <c r="L46" s="94">
        <v>0</v>
      </c>
      <c r="M46" s="92" t="s">
        <v>30</v>
      </c>
      <c r="N46" s="92" t="s">
        <v>30</v>
      </c>
    </row>
    <row r="47" spans="1:14" s="73" customFormat="1" thickTop="1" thickBot="1">
      <c r="A47" s="165" t="s">
        <v>170</v>
      </c>
      <c r="B47" s="84">
        <v>2274</v>
      </c>
      <c r="C47" s="84">
        <v>250</v>
      </c>
      <c r="D47" s="94">
        <v>0</v>
      </c>
      <c r="E47" s="92" t="s">
        <v>30</v>
      </c>
      <c r="F47" s="92" t="s">
        <v>30</v>
      </c>
      <c r="G47" s="92" t="s">
        <v>30</v>
      </c>
      <c r="H47" s="92" t="s">
        <v>30</v>
      </c>
      <c r="I47" s="92" t="s">
        <v>30</v>
      </c>
      <c r="J47" s="94">
        <v>0</v>
      </c>
      <c r="K47" s="94">
        <v>0</v>
      </c>
      <c r="L47" s="94">
        <v>0</v>
      </c>
      <c r="M47" s="92" t="s">
        <v>30</v>
      </c>
      <c r="N47" s="92" t="s">
        <v>30</v>
      </c>
    </row>
    <row r="48" spans="1:14" s="73" customFormat="1" thickTop="1" thickBot="1">
      <c r="A48" s="165" t="s">
        <v>171</v>
      </c>
      <c r="B48" s="84">
        <v>2275</v>
      </c>
      <c r="C48" s="84">
        <v>260</v>
      </c>
      <c r="D48" s="94"/>
      <c r="E48" s="92" t="s">
        <v>30</v>
      </c>
      <c r="F48" s="92" t="s">
        <v>30</v>
      </c>
      <c r="G48" s="92" t="s">
        <v>30</v>
      </c>
      <c r="H48" s="92" t="s">
        <v>30</v>
      </c>
      <c r="I48" s="92" t="s">
        <v>30</v>
      </c>
      <c r="J48" s="94"/>
      <c r="K48" s="94">
        <v>0</v>
      </c>
      <c r="L48" s="94">
        <v>0</v>
      </c>
      <c r="M48" s="92" t="s">
        <v>30</v>
      </c>
      <c r="N48" s="92" t="s">
        <v>30</v>
      </c>
    </row>
    <row r="49" spans="1:14" s="73" customFormat="1" thickTop="1" thickBot="1">
      <c r="A49" s="106" t="s">
        <v>130</v>
      </c>
      <c r="B49" s="84">
        <v>2276</v>
      </c>
      <c r="C49" s="84">
        <v>270</v>
      </c>
      <c r="D49" s="94">
        <v>0</v>
      </c>
      <c r="E49" s="92" t="s">
        <v>30</v>
      </c>
      <c r="F49" s="92" t="s">
        <v>30</v>
      </c>
      <c r="G49" s="92" t="s">
        <v>30</v>
      </c>
      <c r="H49" s="92" t="s">
        <v>30</v>
      </c>
      <c r="I49" s="92" t="s">
        <v>30</v>
      </c>
      <c r="J49" s="94">
        <v>0</v>
      </c>
      <c r="K49" s="94">
        <v>0</v>
      </c>
      <c r="L49" s="94">
        <v>0</v>
      </c>
      <c r="M49" s="92" t="s">
        <v>30</v>
      </c>
      <c r="N49" s="92" t="s">
        <v>30</v>
      </c>
    </row>
    <row r="50" spans="1:14" s="73" customFormat="1" ht="14.25" customHeight="1" thickTop="1" thickBot="1">
      <c r="A50" s="107" t="s">
        <v>64</v>
      </c>
      <c r="B50" s="103">
        <v>2280</v>
      </c>
      <c r="C50" s="103">
        <v>280</v>
      </c>
      <c r="D50" s="105">
        <f>SUM(D51:D52)</f>
        <v>0</v>
      </c>
      <c r="E50" s="92" t="s">
        <v>30</v>
      </c>
      <c r="F50" s="92" t="s">
        <v>30</v>
      </c>
      <c r="G50" s="92" t="s">
        <v>30</v>
      </c>
      <c r="H50" s="92" t="s">
        <v>30</v>
      </c>
      <c r="I50" s="92" t="s">
        <v>30</v>
      </c>
      <c r="J50" s="105">
        <f>SUM(J51:J52)</f>
        <v>0</v>
      </c>
      <c r="K50" s="105">
        <f>SUM(K51:K52)</f>
        <v>0</v>
      </c>
      <c r="L50" s="105">
        <f>SUM(L51:L52)</f>
        <v>0</v>
      </c>
      <c r="M50" s="92" t="s">
        <v>30</v>
      </c>
      <c r="N50" s="92" t="s">
        <v>30</v>
      </c>
    </row>
    <row r="51" spans="1:14" s="73" customFormat="1" thickTop="1" thickBot="1">
      <c r="A51" s="110" t="s">
        <v>65</v>
      </c>
      <c r="B51" s="84">
        <v>2281</v>
      </c>
      <c r="C51" s="84">
        <v>290</v>
      </c>
      <c r="D51" s="94">
        <v>0</v>
      </c>
      <c r="E51" s="92" t="s">
        <v>30</v>
      </c>
      <c r="F51" s="92" t="s">
        <v>30</v>
      </c>
      <c r="G51" s="92" t="s">
        <v>30</v>
      </c>
      <c r="H51" s="92" t="s">
        <v>30</v>
      </c>
      <c r="I51" s="92" t="s">
        <v>30</v>
      </c>
      <c r="J51" s="94">
        <v>0</v>
      </c>
      <c r="K51" s="94">
        <v>0</v>
      </c>
      <c r="L51" s="94">
        <v>0</v>
      </c>
      <c r="M51" s="92" t="s">
        <v>30</v>
      </c>
      <c r="N51" s="92" t="s">
        <v>30</v>
      </c>
    </row>
    <row r="52" spans="1:14" s="73" customFormat="1" thickTop="1" thickBot="1">
      <c r="A52" s="111" t="s">
        <v>66</v>
      </c>
      <c r="B52" s="84">
        <v>2282</v>
      </c>
      <c r="C52" s="84">
        <v>300</v>
      </c>
      <c r="D52" s="94">
        <v>0</v>
      </c>
      <c r="E52" s="92" t="s">
        <v>30</v>
      </c>
      <c r="F52" s="92" t="s">
        <v>30</v>
      </c>
      <c r="G52" s="92" t="s">
        <v>30</v>
      </c>
      <c r="H52" s="92" t="s">
        <v>30</v>
      </c>
      <c r="I52" s="92" t="s">
        <v>30</v>
      </c>
      <c r="J52" s="94">
        <v>0</v>
      </c>
      <c r="K52" s="94">
        <v>0</v>
      </c>
      <c r="L52" s="94">
        <v>0</v>
      </c>
      <c r="M52" s="92" t="s">
        <v>30</v>
      </c>
      <c r="N52" s="92" t="s">
        <v>30</v>
      </c>
    </row>
    <row r="53" spans="1:14" s="73" customFormat="1" thickTop="1" thickBot="1">
      <c r="A53" s="101" t="s">
        <v>67</v>
      </c>
      <c r="B53" s="88">
        <v>2400</v>
      </c>
      <c r="C53" s="88">
        <v>310</v>
      </c>
      <c r="D53" s="90">
        <f>SUM(D54:D55)</f>
        <v>0</v>
      </c>
      <c r="E53" s="92" t="s">
        <v>30</v>
      </c>
      <c r="F53" s="92" t="s">
        <v>30</v>
      </c>
      <c r="G53" s="92" t="s">
        <v>30</v>
      </c>
      <c r="H53" s="92" t="s">
        <v>30</v>
      </c>
      <c r="I53" s="92" t="s">
        <v>30</v>
      </c>
      <c r="J53" s="90">
        <f>SUM(J54:J55)</f>
        <v>0</v>
      </c>
      <c r="K53" s="90">
        <f>SUM(K54:K55)</f>
        <v>0</v>
      </c>
      <c r="L53" s="90">
        <f>SUM(L54:L55)</f>
        <v>0</v>
      </c>
      <c r="M53" s="92" t="s">
        <v>30</v>
      </c>
      <c r="N53" s="92" t="s">
        <v>30</v>
      </c>
    </row>
    <row r="54" spans="1:14" s="73" customFormat="1" thickTop="1" thickBot="1">
      <c r="A54" s="112" t="s">
        <v>68</v>
      </c>
      <c r="B54" s="103">
        <v>2410</v>
      </c>
      <c r="C54" s="103">
        <v>320</v>
      </c>
      <c r="D54" s="108">
        <v>0</v>
      </c>
      <c r="E54" s="92" t="s">
        <v>30</v>
      </c>
      <c r="F54" s="92" t="s">
        <v>30</v>
      </c>
      <c r="G54" s="92" t="s">
        <v>30</v>
      </c>
      <c r="H54" s="92" t="s">
        <v>30</v>
      </c>
      <c r="I54" s="92" t="s">
        <v>30</v>
      </c>
      <c r="J54" s="108">
        <v>0</v>
      </c>
      <c r="K54" s="108">
        <v>0</v>
      </c>
      <c r="L54" s="108">
        <v>0</v>
      </c>
      <c r="M54" s="92" t="s">
        <v>30</v>
      </c>
      <c r="N54" s="92" t="s">
        <v>30</v>
      </c>
    </row>
    <row r="55" spans="1:14" s="73" customFormat="1" ht="12.75" customHeight="1" thickTop="1" thickBot="1">
      <c r="A55" s="112" t="s">
        <v>69</v>
      </c>
      <c r="B55" s="103">
        <v>2420</v>
      </c>
      <c r="C55" s="103">
        <v>330</v>
      </c>
      <c r="D55" s="108">
        <v>0</v>
      </c>
      <c r="E55" s="92" t="s">
        <v>30</v>
      </c>
      <c r="F55" s="92" t="s">
        <v>30</v>
      </c>
      <c r="G55" s="92" t="s">
        <v>30</v>
      </c>
      <c r="H55" s="92" t="s">
        <v>30</v>
      </c>
      <c r="I55" s="92" t="s">
        <v>30</v>
      </c>
      <c r="J55" s="108">
        <v>0</v>
      </c>
      <c r="K55" s="108">
        <v>0</v>
      </c>
      <c r="L55" s="108">
        <v>0</v>
      </c>
      <c r="M55" s="92" t="s">
        <v>30</v>
      </c>
      <c r="N55" s="92" t="s">
        <v>30</v>
      </c>
    </row>
    <row r="56" spans="1:14" s="73" customFormat="1" ht="12" customHeight="1" thickTop="1" thickBot="1">
      <c r="A56" s="113" t="s">
        <v>70</v>
      </c>
      <c r="B56" s="88">
        <v>2600</v>
      </c>
      <c r="C56" s="88">
        <v>340</v>
      </c>
      <c r="D56" s="90">
        <f>SUM(D57:D59)</f>
        <v>0</v>
      </c>
      <c r="E56" s="92" t="s">
        <v>30</v>
      </c>
      <c r="F56" s="92" t="s">
        <v>30</v>
      </c>
      <c r="G56" s="92" t="s">
        <v>30</v>
      </c>
      <c r="H56" s="92" t="s">
        <v>30</v>
      </c>
      <c r="I56" s="92" t="s">
        <v>30</v>
      </c>
      <c r="J56" s="90">
        <f>SUM(J57:J59)</f>
        <v>0</v>
      </c>
      <c r="K56" s="90">
        <f>SUM(K57:K59)</f>
        <v>0</v>
      </c>
      <c r="L56" s="90">
        <f>SUM(L57:L59)</f>
        <v>0</v>
      </c>
      <c r="M56" s="92" t="s">
        <v>30</v>
      </c>
      <c r="N56" s="92" t="s">
        <v>30</v>
      </c>
    </row>
    <row r="57" spans="1:14" s="73" customFormat="1" ht="11.25" customHeight="1" thickTop="1" thickBot="1">
      <c r="A57" s="107" t="s">
        <v>71</v>
      </c>
      <c r="B57" s="103">
        <v>2610</v>
      </c>
      <c r="C57" s="103">
        <v>350</v>
      </c>
      <c r="D57" s="108">
        <v>0</v>
      </c>
      <c r="E57" s="92" t="s">
        <v>30</v>
      </c>
      <c r="F57" s="92" t="s">
        <v>30</v>
      </c>
      <c r="G57" s="92" t="s">
        <v>30</v>
      </c>
      <c r="H57" s="92" t="s">
        <v>30</v>
      </c>
      <c r="I57" s="92" t="s">
        <v>30</v>
      </c>
      <c r="J57" s="108">
        <v>0</v>
      </c>
      <c r="K57" s="108">
        <v>0</v>
      </c>
      <c r="L57" s="108">
        <v>0</v>
      </c>
      <c r="M57" s="92" t="s">
        <v>30</v>
      </c>
      <c r="N57" s="92" t="s">
        <v>30</v>
      </c>
    </row>
    <row r="58" spans="1:14" s="73" customFormat="1" thickTop="1" thickBot="1">
      <c r="A58" s="107" t="s">
        <v>72</v>
      </c>
      <c r="B58" s="103">
        <v>2620</v>
      </c>
      <c r="C58" s="103">
        <v>360</v>
      </c>
      <c r="D58" s="108">
        <v>0</v>
      </c>
      <c r="E58" s="92" t="s">
        <v>30</v>
      </c>
      <c r="F58" s="92" t="s">
        <v>30</v>
      </c>
      <c r="G58" s="92" t="s">
        <v>30</v>
      </c>
      <c r="H58" s="92" t="s">
        <v>30</v>
      </c>
      <c r="I58" s="92" t="s">
        <v>30</v>
      </c>
      <c r="J58" s="108">
        <v>0</v>
      </c>
      <c r="K58" s="108">
        <v>0</v>
      </c>
      <c r="L58" s="108">
        <v>0</v>
      </c>
      <c r="M58" s="92" t="s">
        <v>30</v>
      </c>
      <c r="N58" s="92" t="s">
        <v>30</v>
      </c>
    </row>
    <row r="59" spans="1:14" s="73" customFormat="1" ht="13.5" customHeight="1" thickTop="1" thickBot="1">
      <c r="A59" s="112" t="s">
        <v>73</v>
      </c>
      <c r="B59" s="103">
        <v>2630</v>
      </c>
      <c r="C59" s="103">
        <v>370</v>
      </c>
      <c r="D59" s="108">
        <v>0</v>
      </c>
      <c r="E59" s="92" t="s">
        <v>30</v>
      </c>
      <c r="F59" s="92" t="s">
        <v>30</v>
      </c>
      <c r="G59" s="92" t="s">
        <v>30</v>
      </c>
      <c r="H59" s="92" t="s">
        <v>30</v>
      </c>
      <c r="I59" s="92" t="s">
        <v>30</v>
      </c>
      <c r="J59" s="108">
        <v>0</v>
      </c>
      <c r="K59" s="108">
        <v>0</v>
      </c>
      <c r="L59" s="108">
        <v>0</v>
      </c>
      <c r="M59" s="92" t="s">
        <v>30</v>
      </c>
      <c r="N59" s="92" t="s">
        <v>30</v>
      </c>
    </row>
    <row r="60" spans="1:14" s="73" customFormat="1" thickTop="1" thickBot="1">
      <c r="A60" s="109" t="s">
        <v>74</v>
      </c>
      <c r="B60" s="88">
        <v>2700</v>
      </c>
      <c r="C60" s="88">
        <v>380</v>
      </c>
      <c r="D60" s="90">
        <f>SUM(D61:D63)</f>
        <v>0</v>
      </c>
      <c r="E60" s="92" t="s">
        <v>30</v>
      </c>
      <c r="F60" s="92" t="s">
        <v>30</v>
      </c>
      <c r="G60" s="92" t="s">
        <v>30</v>
      </c>
      <c r="H60" s="92" t="s">
        <v>30</v>
      </c>
      <c r="I60" s="92" t="s">
        <v>30</v>
      </c>
      <c r="J60" s="90">
        <f>SUM(J61:J63)</f>
        <v>0</v>
      </c>
      <c r="K60" s="90">
        <f>SUM(K61:K63)</f>
        <v>0</v>
      </c>
      <c r="L60" s="90">
        <f>SUM(L61:L63)</f>
        <v>0</v>
      </c>
      <c r="M60" s="92" t="s">
        <v>30</v>
      </c>
      <c r="N60" s="92" t="s">
        <v>30</v>
      </c>
    </row>
    <row r="61" spans="1:14" s="73" customFormat="1" thickTop="1" thickBot="1">
      <c r="A61" s="107" t="s">
        <v>75</v>
      </c>
      <c r="B61" s="103">
        <v>2710</v>
      </c>
      <c r="C61" s="103">
        <v>390</v>
      </c>
      <c r="D61" s="108">
        <v>0</v>
      </c>
      <c r="E61" s="92" t="s">
        <v>30</v>
      </c>
      <c r="F61" s="92" t="s">
        <v>30</v>
      </c>
      <c r="G61" s="92" t="s">
        <v>30</v>
      </c>
      <c r="H61" s="92" t="s">
        <v>30</v>
      </c>
      <c r="I61" s="92" t="s">
        <v>30</v>
      </c>
      <c r="J61" s="108">
        <v>0</v>
      </c>
      <c r="K61" s="108">
        <v>0</v>
      </c>
      <c r="L61" s="108">
        <v>0</v>
      </c>
      <c r="M61" s="92" t="s">
        <v>30</v>
      </c>
      <c r="N61" s="92" t="s">
        <v>30</v>
      </c>
    </row>
    <row r="62" spans="1:14" s="73" customFormat="1" thickTop="1" thickBot="1">
      <c r="A62" s="107" t="s">
        <v>76</v>
      </c>
      <c r="B62" s="103">
        <v>2720</v>
      </c>
      <c r="C62" s="103">
        <v>400</v>
      </c>
      <c r="D62" s="108">
        <v>0</v>
      </c>
      <c r="E62" s="92" t="s">
        <v>30</v>
      </c>
      <c r="F62" s="92" t="s">
        <v>30</v>
      </c>
      <c r="G62" s="92" t="s">
        <v>30</v>
      </c>
      <c r="H62" s="92" t="s">
        <v>30</v>
      </c>
      <c r="I62" s="92" t="s">
        <v>30</v>
      </c>
      <c r="J62" s="108">
        <v>0</v>
      </c>
      <c r="K62" s="108">
        <v>0</v>
      </c>
      <c r="L62" s="108">
        <v>0</v>
      </c>
      <c r="M62" s="92" t="s">
        <v>30</v>
      </c>
      <c r="N62" s="92" t="s">
        <v>30</v>
      </c>
    </row>
    <row r="63" spans="1:14" s="73" customFormat="1" thickTop="1" thickBot="1">
      <c r="A63" s="107" t="s">
        <v>77</v>
      </c>
      <c r="B63" s="103">
        <v>2730</v>
      </c>
      <c r="C63" s="103">
        <v>410</v>
      </c>
      <c r="D63" s="108">
        <v>0</v>
      </c>
      <c r="E63" s="92" t="s">
        <v>30</v>
      </c>
      <c r="F63" s="92" t="s">
        <v>30</v>
      </c>
      <c r="G63" s="92" t="s">
        <v>30</v>
      </c>
      <c r="H63" s="92" t="s">
        <v>30</v>
      </c>
      <c r="I63" s="92" t="s">
        <v>30</v>
      </c>
      <c r="J63" s="108">
        <v>0</v>
      </c>
      <c r="K63" s="108">
        <v>0</v>
      </c>
      <c r="L63" s="108">
        <v>0</v>
      </c>
      <c r="M63" s="92" t="s">
        <v>30</v>
      </c>
      <c r="N63" s="92" t="s">
        <v>30</v>
      </c>
    </row>
    <row r="64" spans="1:14" s="73" customFormat="1" thickTop="1" thickBot="1">
      <c r="A64" s="109" t="s">
        <v>78</v>
      </c>
      <c r="B64" s="88">
        <v>2800</v>
      </c>
      <c r="C64" s="88">
        <v>420</v>
      </c>
      <c r="D64" s="91">
        <v>0</v>
      </c>
      <c r="E64" s="92" t="s">
        <v>30</v>
      </c>
      <c r="F64" s="92" t="s">
        <v>30</v>
      </c>
      <c r="G64" s="92" t="s">
        <v>30</v>
      </c>
      <c r="H64" s="92" t="s">
        <v>30</v>
      </c>
      <c r="I64" s="92" t="s">
        <v>30</v>
      </c>
      <c r="J64" s="91">
        <v>0</v>
      </c>
      <c r="K64" s="91">
        <v>0</v>
      </c>
      <c r="L64" s="91">
        <v>0</v>
      </c>
      <c r="M64" s="92" t="s">
        <v>30</v>
      </c>
      <c r="N64" s="92" t="s">
        <v>30</v>
      </c>
    </row>
    <row r="65" spans="1:14" s="73" customFormat="1" thickTop="1" thickBot="1">
      <c r="A65" s="88" t="s">
        <v>79</v>
      </c>
      <c r="B65" s="88">
        <v>3000</v>
      </c>
      <c r="C65" s="88">
        <v>430</v>
      </c>
      <c r="D65" s="90">
        <f>D66+D80</f>
        <v>0</v>
      </c>
      <c r="E65" s="92" t="s">
        <v>30</v>
      </c>
      <c r="F65" s="92" t="s">
        <v>30</v>
      </c>
      <c r="G65" s="92" t="s">
        <v>30</v>
      </c>
      <c r="H65" s="92" t="s">
        <v>30</v>
      </c>
      <c r="I65" s="92" t="s">
        <v>30</v>
      </c>
      <c r="J65" s="90">
        <f>J66+J80</f>
        <v>0</v>
      </c>
      <c r="K65" s="90">
        <f>K66+K80</f>
        <v>0</v>
      </c>
      <c r="L65" s="90">
        <f>L66+L80</f>
        <v>0</v>
      </c>
      <c r="M65" s="92" t="s">
        <v>30</v>
      </c>
      <c r="N65" s="92" t="s">
        <v>30</v>
      </c>
    </row>
    <row r="66" spans="1:14" s="73" customFormat="1" thickTop="1" thickBot="1">
      <c r="A66" s="101" t="s">
        <v>80</v>
      </c>
      <c r="B66" s="88">
        <v>3100</v>
      </c>
      <c r="C66" s="88">
        <v>440</v>
      </c>
      <c r="D66" s="90">
        <f>D67+D68+D71+D74+D78+D79</f>
        <v>0</v>
      </c>
      <c r="E66" s="92" t="s">
        <v>30</v>
      </c>
      <c r="F66" s="92" t="s">
        <v>30</v>
      </c>
      <c r="G66" s="92" t="s">
        <v>30</v>
      </c>
      <c r="H66" s="92" t="s">
        <v>30</v>
      </c>
      <c r="I66" s="92" t="s">
        <v>30</v>
      </c>
      <c r="J66" s="90">
        <f>J67+J68+J71+J74+J78+J79</f>
        <v>0</v>
      </c>
      <c r="K66" s="90">
        <f>K67+K68+K71+K74+K78+K79</f>
        <v>0</v>
      </c>
      <c r="L66" s="90">
        <f>L67+L68+L71+L74+L78+L79</f>
        <v>0</v>
      </c>
      <c r="M66" s="92" t="s">
        <v>30</v>
      </c>
      <c r="N66" s="92" t="s">
        <v>30</v>
      </c>
    </row>
    <row r="67" spans="1:14" s="73" customFormat="1" thickTop="1" thickBot="1">
      <c r="A67" s="107" t="s">
        <v>81</v>
      </c>
      <c r="B67" s="103">
        <v>3110</v>
      </c>
      <c r="C67" s="103">
        <v>450</v>
      </c>
      <c r="D67" s="108"/>
      <c r="E67" s="92" t="s">
        <v>30</v>
      </c>
      <c r="F67" s="92" t="s">
        <v>30</v>
      </c>
      <c r="G67" s="92" t="s">
        <v>30</v>
      </c>
      <c r="H67" s="92" t="s">
        <v>30</v>
      </c>
      <c r="I67" s="92" t="s">
        <v>30</v>
      </c>
      <c r="J67" s="108"/>
      <c r="K67" s="108">
        <v>0</v>
      </c>
      <c r="L67" s="108">
        <v>0</v>
      </c>
      <c r="M67" s="92" t="s">
        <v>30</v>
      </c>
      <c r="N67" s="92" t="s">
        <v>30</v>
      </c>
    </row>
    <row r="68" spans="1:14" s="73" customFormat="1" thickTop="1" thickBot="1">
      <c r="A68" s="112" t="s">
        <v>82</v>
      </c>
      <c r="B68" s="103">
        <v>3120</v>
      </c>
      <c r="C68" s="103">
        <v>460</v>
      </c>
      <c r="D68" s="105">
        <f>SUM(D69:D70)</f>
        <v>0</v>
      </c>
      <c r="E68" s="92" t="s">
        <v>30</v>
      </c>
      <c r="F68" s="92" t="s">
        <v>30</v>
      </c>
      <c r="G68" s="92" t="s">
        <v>30</v>
      </c>
      <c r="H68" s="92" t="s">
        <v>30</v>
      </c>
      <c r="I68" s="92" t="s">
        <v>30</v>
      </c>
      <c r="J68" s="105">
        <f>SUM(J69:J70)</f>
        <v>0</v>
      </c>
      <c r="K68" s="105">
        <f>SUM(K69:K70)</f>
        <v>0</v>
      </c>
      <c r="L68" s="105">
        <f>SUM(L69:L70)</f>
        <v>0</v>
      </c>
      <c r="M68" s="92" t="s">
        <v>30</v>
      </c>
      <c r="N68" s="92" t="s">
        <v>30</v>
      </c>
    </row>
    <row r="69" spans="1:14" s="73" customFormat="1" thickTop="1" thickBot="1">
      <c r="A69" s="106" t="s">
        <v>83</v>
      </c>
      <c r="B69" s="84">
        <v>3121</v>
      </c>
      <c r="C69" s="84">
        <v>470</v>
      </c>
      <c r="D69" s="94">
        <v>0</v>
      </c>
      <c r="E69" s="92" t="s">
        <v>30</v>
      </c>
      <c r="F69" s="92" t="s">
        <v>30</v>
      </c>
      <c r="G69" s="92" t="s">
        <v>30</v>
      </c>
      <c r="H69" s="92" t="s">
        <v>30</v>
      </c>
      <c r="I69" s="92" t="s">
        <v>30</v>
      </c>
      <c r="J69" s="94">
        <v>0</v>
      </c>
      <c r="K69" s="94">
        <v>0</v>
      </c>
      <c r="L69" s="94">
        <v>0</v>
      </c>
      <c r="M69" s="92" t="s">
        <v>30</v>
      </c>
      <c r="N69" s="92" t="s">
        <v>30</v>
      </c>
    </row>
    <row r="70" spans="1:14" s="73" customFormat="1" thickTop="1" thickBot="1">
      <c r="A70" s="106" t="s">
        <v>84</v>
      </c>
      <c r="B70" s="84">
        <v>3122</v>
      </c>
      <c r="C70" s="84">
        <v>480</v>
      </c>
      <c r="D70" s="94">
        <v>0</v>
      </c>
      <c r="E70" s="92" t="s">
        <v>30</v>
      </c>
      <c r="F70" s="92" t="s">
        <v>30</v>
      </c>
      <c r="G70" s="92" t="s">
        <v>30</v>
      </c>
      <c r="H70" s="92" t="s">
        <v>30</v>
      </c>
      <c r="I70" s="92" t="s">
        <v>30</v>
      </c>
      <c r="J70" s="94">
        <v>0</v>
      </c>
      <c r="K70" s="94">
        <v>0</v>
      </c>
      <c r="L70" s="94">
        <v>0</v>
      </c>
      <c r="M70" s="92" t="s">
        <v>30</v>
      </c>
      <c r="N70" s="92" t="s">
        <v>30</v>
      </c>
    </row>
    <row r="71" spans="1:14" s="73" customFormat="1" thickTop="1" thickBot="1">
      <c r="A71" s="102" t="s">
        <v>85</v>
      </c>
      <c r="B71" s="103">
        <v>3130</v>
      </c>
      <c r="C71" s="103">
        <v>490</v>
      </c>
      <c r="D71" s="105"/>
      <c r="E71" s="92" t="s">
        <v>30</v>
      </c>
      <c r="F71" s="92" t="s">
        <v>30</v>
      </c>
      <c r="G71" s="92" t="s">
        <v>30</v>
      </c>
      <c r="H71" s="92" t="s">
        <v>30</v>
      </c>
      <c r="I71" s="92" t="s">
        <v>30</v>
      </c>
      <c r="J71" s="105"/>
      <c r="K71" s="105">
        <f>SUM(K72:K73)</f>
        <v>0</v>
      </c>
      <c r="L71" s="105">
        <f>SUM(L72:L73)</f>
        <v>0</v>
      </c>
      <c r="M71" s="92" t="s">
        <v>30</v>
      </c>
      <c r="N71" s="92" t="s">
        <v>30</v>
      </c>
    </row>
    <row r="72" spans="1:14" s="73" customFormat="1" thickTop="1" thickBot="1">
      <c r="A72" s="106" t="s">
        <v>86</v>
      </c>
      <c r="B72" s="84">
        <v>3131</v>
      </c>
      <c r="C72" s="103">
        <v>500</v>
      </c>
      <c r="D72" s="94">
        <v>0</v>
      </c>
      <c r="E72" s="92" t="s">
        <v>30</v>
      </c>
      <c r="F72" s="92" t="s">
        <v>30</v>
      </c>
      <c r="G72" s="92" t="s">
        <v>30</v>
      </c>
      <c r="H72" s="92" t="s">
        <v>30</v>
      </c>
      <c r="I72" s="92" t="s">
        <v>30</v>
      </c>
      <c r="J72" s="94">
        <v>0</v>
      </c>
      <c r="K72" s="94">
        <v>0</v>
      </c>
      <c r="L72" s="94">
        <v>0</v>
      </c>
      <c r="M72" s="92" t="s">
        <v>30</v>
      </c>
      <c r="N72" s="92" t="s">
        <v>30</v>
      </c>
    </row>
    <row r="73" spans="1:14" s="73" customFormat="1" thickTop="1" thickBot="1">
      <c r="A73" s="106" t="s">
        <v>87</v>
      </c>
      <c r="B73" s="84">
        <v>3132</v>
      </c>
      <c r="C73" s="84">
        <v>510</v>
      </c>
      <c r="D73" s="94"/>
      <c r="E73" s="92" t="s">
        <v>30</v>
      </c>
      <c r="F73" s="92" t="s">
        <v>30</v>
      </c>
      <c r="G73" s="92" t="s">
        <v>30</v>
      </c>
      <c r="H73" s="92" t="s">
        <v>30</v>
      </c>
      <c r="I73" s="92" t="s">
        <v>30</v>
      </c>
      <c r="J73" s="94"/>
      <c r="K73" s="94">
        <v>0</v>
      </c>
      <c r="L73" s="94">
        <v>0</v>
      </c>
      <c r="M73" s="92" t="s">
        <v>30</v>
      </c>
      <c r="N73" s="92" t="s">
        <v>30</v>
      </c>
    </row>
    <row r="74" spans="1:14" s="73" customFormat="1" thickTop="1" thickBot="1">
      <c r="A74" s="102" t="s">
        <v>88</v>
      </c>
      <c r="B74" s="103">
        <v>3140</v>
      </c>
      <c r="C74" s="103">
        <v>520</v>
      </c>
      <c r="D74" s="105">
        <f>SUM(D75:D77)</f>
        <v>0</v>
      </c>
      <c r="E74" s="92" t="s">
        <v>30</v>
      </c>
      <c r="F74" s="92" t="s">
        <v>30</v>
      </c>
      <c r="G74" s="92" t="s">
        <v>30</v>
      </c>
      <c r="H74" s="92" t="s">
        <v>30</v>
      </c>
      <c r="I74" s="92" t="s">
        <v>30</v>
      </c>
      <c r="J74" s="105">
        <f>SUM(J75:J77)</f>
        <v>0</v>
      </c>
      <c r="K74" s="105">
        <f>SUM(K75:K77)</f>
        <v>0</v>
      </c>
      <c r="L74" s="105">
        <f>SUM(L75:L77)</f>
        <v>0</v>
      </c>
      <c r="M74" s="92" t="s">
        <v>30</v>
      </c>
      <c r="N74" s="92" t="s">
        <v>30</v>
      </c>
    </row>
    <row r="75" spans="1:14" s="73" customFormat="1" ht="13.5" thickTop="1" thickBot="1">
      <c r="A75" s="114" t="s">
        <v>113</v>
      </c>
      <c r="B75" s="84">
        <v>3141</v>
      </c>
      <c r="C75" s="84">
        <v>530</v>
      </c>
      <c r="D75" s="94">
        <v>0</v>
      </c>
      <c r="E75" s="92" t="s">
        <v>30</v>
      </c>
      <c r="F75" s="92" t="s">
        <v>30</v>
      </c>
      <c r="G75" s="92" t="s">
        <v>30</v>
      </c>
      <c r="H75" s="92" t="s">
        <v>30</v>
      </c>
      <c r="I75" s="92" t="s">
        <v>30</v>
      </c>
      <c r="J75" s="94">
        <v>0</v>
      </c>
      <c r="K75" s="94">
        <v>0</v>
      </c>
      <c r="L75" s="94">
        <v>0</v>
      </c>
      <c r="M75" s="92" t="s">
        <v>30</v>
      </c>
      <c r="N75" s="92" t="s">
        <v>30</v>
      </c>
    </row>
    <row r="76" spans="1:14" s="73" customFormat="1" ht="13.5" thickTop="1" thickBot="1">
      <c r="A76" s="114" t="s">
        <v>114</v>
      </c>
      <c r="B76" s="84">
        <v>3142</v>
      </c>
      <c r="C76" s="84">
        <v>540</v>
      </c>
      <c r="D76" s="94">
        <v>0</v>
      </c>
      <c r="E76" s="92" t="s">
        <v>30</v>
      </c>
      <c r="F76" s="92" t="s">
        <v>30</v>
      </c>
      <c r="G76" s="92" t="s">
        <v>30</v>
      </c>
      <c r="H76" s="92" t="s">
        <v>30</v>
      </c>
      <c r="I76" s="92" t="s">
        <v>30</v>
      </c>
      <c r="J76" s="94">
        <v>0</v>
      </c>
      <c r="K76" s="94">
        <v>0</v>
      </c>
      <c r="L76" s="94">
        <v>0</v>
      </c>
      <c r="M76" s="92" t="s">
        <v>30</v>
      </c>
      <c r="N76" s="92" t="s">
        <v>30</v>
      </c>
    </row>
    <row r="77" spans="1:14" s="73" customFormat="1" ht="13.5" thickTop="1" thickBot="1">
      <c r="A77" s="114" t="s">
        <v>115</v>
      </c>
      <c r="B77" s="84">
        <v>3143</v>
      </c>
      <c r="C77" s="84">
        <v>550</v>
      </c>
      <c r="D77" s="94">
        <v>0</v>
      </c>
      <c r="E77" s="92" t="s">
        <v>30</v>
      </c>
      <c r="F77" s="92" t="s">
        <v>30</v>
      </c>
      <c r="G77" s="92" t="s">
        <v>30</v>
      </c>
      <c r="H77" s="92" t="s">
        <v>30</v>
      </c>
      <c r="I77" s="92" t="s">
        <v>30</v>
      </c>
      <c r="J77" s="94">
        <v>0</v>
      </c>
      <c r="K77" s="94">
        <v>0</v>
      </c>
      <c r="L77" s="94">
        <v>0</v>
      </c>
      <c r="M77" s="92" t="s">
        <v>30</v>
      </c>
      <c r="N77" s="92" t="s">
        <v>30</v>
      </c>
    </row>
    <row r="78" spans="1:14" s="73" customFormat="1" thickTop="1" thickBot="1">
      <c r="A78" s="102" t="s">
        <v>89</v>
      </c>
      <c r="B78" s="103">
        <v>3150</v>
      </c>
      <c r="C78" s="103">
        <v>560</v>
      </c>
      <c r="D78" s="108">
        <v>0</v>
      </c>
      <c r="E78" s="92" t="s">
        <v>30</v>
      </c>
      <c r="F78" s="92" t="s">
        <v>30</v>
      </c>
      <c r="G78" s="92" t="s">
        <v>30</v>
      </c>
      <c r="H78" s="92" t="s">
        <v>30</v>
      </c>
      <c r="I78" s="92" t="s">
        <v>30</v>
      </c>
      <c r="J78" s="108">
        <v>0</v>
      </c>
      <c r="K78" s="108">
        <v>0</v>
      </c>
      <c r="L78" s="108">
        <v>0</v>
      </c>
      <c r="M78" s="92" t="s">
        <v>30</v>
      </c>
      <c r="N78" s="92" t="s">
        <v>30</v>
      </c>
    </row>
    <row r="79" spans="1:14" s="73" customFormat="1" thickTop="1" thickBot="1">
      <c r="A79" s="102" t="s">
        <v>90</v>
      </c>
      <c r="B79" s="103">
        <v>3160</v>
      </c>
      <c r="C79" s="103">
        <v>570</v>
      </c>
      <c r="D79" s="108">
        <v>0</v>
      </c>
      <c r="E79" s="92" t="s">
        <v>30</v>
      </c>
      <c r="F79" s="92" t="s">
        <v>30</v>
      </c>
      <c r="G79" s="92" t="s">
        <v>30</v>
      </c>
      <c r="H79" s="92" t="s">
        <v>30</v>
      </c>
      <c r="I79" s="92" t="s">
        <v>30</v>
      </c>
      <c r="J79" s="108">
        <v>0</v>
      </c>
      <c r="K79" s="108">
        <v>0</v>
      </c>
      <c r="L79" s="108">
        <v>0</v>
      </c>
      <c r="M79" s="92" t="s">
        <v>30</v>
      </c>
      <c r="N79" s="92" t="s">
        <v>30</v>
      </c>
    </row>
    <row r="80" spans="1:14" s="73" customFormat="1" thickTop="1" thickBot="1">
      <c r="A80" s="101" t="s">
        <v>91</v>
      </c>
      <c r="B80" s="88">
        <v>3200</v>
      </c>
      <c r="C80" s="88">
        <v>580</v>
      </c>
      <c r="D80" s="90">
        <f>SUM(D81:D83)</f>
        <v>0</v>
      </c>
      <c r="E80" s="92" t="s">
        <v>30</v>
      </c>
      <c r="F80" s="92" t="s">
        <v>30</v>
      </c>
      <c r="G80" s="92" t="s">
        <v>30</v>
      </c>
      <c r="H80" s="92" t="s">
        <v>30</v>
      </c>
      <c r="I80" s="92" t="s">
        <v>30</v>
      </c>
      <c r="J80" s="90">
        <f>SUM(J81:J83)</f>
        <v>0</v>
      </c>
      <c r="K80" s="90">
        <f>SUM(K81:K83)</f>
        <v>0</v>
      </c>
      <c r="L80" s="90">
        <f>SUM(L81:L83)</f>
        <v>0</v>
      </c>
      <c r="M80" s="92" t="s">
        <v>30</v>
      </c>
      <c r="N80" s="92" t="s">
        <v>30</v>
      </c>
    </row>
    <row r="81" spans="1:14" s="73" customFormat="1" thickTop="1" thickBot="1">
      <c r="A81" s="107" t="s">
        <v>92</v>
      </c>
      <c r="B81" s="103">
        <v>3210</v>
      </c>
      <c r="C81" s="103">
        <v>590</v>
      </c>
      <c r="D81" s="108">
        <v>0</v>
      </c>
      <c r="E81" s="92" t="s">
        <v>30</v>
      </c>
      <c r="F81" s="92" t="s">
        <v>30</v>
      </c>
      <c r="G81" s="92" t="s">
        <v>30</v>
      </c>
      <c r="H81" s="92" t="s">
        <v>30</v>
      </c>
      <c r="I81" s="92" t="s">
        <v>30</v>
      </c>
      <c r="J81" s="108">
        <v>0</v>
      </c>
      <c r="K81" s="108">
        <v>0</v>
      </c>
      <c r="L81" s="108">
        <v>0</v>
      </c>
      <c r="M81" s="92" t="s">
        <v>30</v>
      </c>
      <c r="N81" s="92" t="s">
        <v>30</v>
      </c>
    </row>
    <row r="82" spans="1:14" s="73" customFormat="1" thickTop="1" thickBot="1">
      <c r="A82" s="107" t="s">
        <v>93</v>
      </c>
      <c r="B82" s="103">
        <v>3220</v>
      </c>
      <c r="C82" s="103">
        <v>600</v>
      </c>
      <c r="D82" s="108">
        <v>0</v>
      </c>
      <c r="E82" s="92" t="s">
        <v>30</v>
      </c>
      <c r="F82" s="92" t="s">
        <v>30</v>
      </c>
      <c r="G82" s="92" t="s">
        <v>30</v>
      </c>
      <c r="H82" s="92" t="s">
        <v>30</v>
      </c>
      <c r="I82" s="92" t="s">
        <v>30</v>
      </c>
      <c r="J82" s="108">
        <v>0</v>
      </c>
      <c r="K82" s="108">
        <v>0</v>
      </c>
      <c r="L82" s="108">
        <v>0</v>
      </c>
      <c r="M82" s="92" t="s">
        <v>30</v>
      </c>
      <c r="N82" s="92" t="s">
        <v>30</v>
      </c>
    </row>
    <row r="83" spans="1:14" s="73" customFormat="1" thickTop="1" thickBot="1">
      <c r="A83" s="102" t="s">
        <v>94</v>
      </c>
      <c r="B83" s="103">
        <v>3230</v>
      </c>
      <c r="C83" s="103">
        <v>610</v>
      </c>
      <c r="D83" s="108">
        <v>0</v>
      </c>
      <c r="E83" s="92" t="s">
        <v>30</v>
      </c>
      <c r="F83" s="92" t="s">
        <v>30</v>
      </c>
      <c r="G83" s="92" t="s">
        <v>30</v>
      </c>
      <c r="H83" s="92" t="s">
        <v>30</v>
      </c>
      <c r="I83" s="92" t="s">
        <v>30</v>
      </c>
      <c r="J83" s="108">
        <v>0</v>
      </c>
      <c r="K83" s="108">
        <v>0</v>
      </c>
      <c r="L83" s="108">
        <v>0</v>
      </c>
      <c r="M83" s="92" t="s">
        <v>30</v>
      </c>
      <c r="N83" s="92" t="s">
        <v>30</v>
      </c>
    </row>
    <row r="84" spans="1:14" s="73" customFormat="1" thickTop="1" thickBot="1">
      <c r="A84" s="107" t="s">
        <v>95</v>
      </c>
      <c r="B84" s="103">
        <v>3240</v>
      </c>
      <c r="C84" s="103">
        <v>620</v>
      </c>
      <c r="D84" s="108">
        <v>0</v>
      </c>
      <c r="E84" s="92" t="s">
        <v>30</v>
      </c>
      <c r="F84" s="92" t="s">
        <v>30</v>
      </c>
      <c r="G84" s="92" t="s">
        <v>30</v>
      </c>
      <c r="H84" s="92" t="s">
        <v>30</v>
      </c>
      <c r="I84" s="92" t="s">
        <v>30</v>
      </c>
      <c r="J84" s="108">
        <v>0</v>
      </c>
      <c r="K84" s="108">
        <v>0</v>
      </c>
      <c r="L84" s="108">
        <v>0</v>
      </c>
      <c r="M84" s="92" t="s">
        <v>30</v>
      </c>
      <c r="N84" s="92" t="s">
        <v>30</v>
      </c>
    </row>
    <row r="85" spans="1:14" s="73" customFormat="1" hidden="1" thickTop="1" thickBot="1">
      <c r="A85" s="102"/>
      <c r="B85" s="103"/>
      <c r="C85" s="115">
        <v>630</v>
      </c>
      <c r="D85" s="116"/>
      <c r="E85" s="117"/>
      <c r="F85" s="117"/>
      <c r="G85" s="117"/>
      <c r="H85" s="117"/>
      <c r="I85" s="117"/>
      <c r="J85" s="116"/>
      <c r="K85" s="116"/>
      <c r="L85" s="116"/>
      <c r="M85" s="117"/>
      <c r="N85" s="117"/>
    </row>
    <row r="86" spans="1:14" s="73" customFormat="1" hidden="1" thickTop="1" thickBot="1">
      <c r="A86" s="102"/>
      <c r="B86" s="103"/>
      <c r="C86" s="115">
        <v>640</v>
      </c>
      <c r="D86" s="116"/>
      <c r="E86" s="117"/>
      <c r="F86" s="117"/>
      <c r="G86" s="117"/>
      <c r="H86" s="117"/>
      <c r="I86" s="117"/>
      <c r="J86" s="116"/>
      <c r="K86" s="116"/>
      <c r="L86" s="116"/>
      <c r="M86" s="117"/>
      <c r="N86" s="117"/>
    </row>
    <row r="87" spans="1:14" s="73" customFormat="1" ht="12.75" hidden="1" customHeight="1">
      <c r="A87" s="102"/>
      <c r="B87" s="103"/>
      <c r="C87" s="115">
        <v>650</v>
      </c>
      <c r="D87" s="116"/>
      <c r="E87" s="117"/>
      <c r="F87" s="117"/>
      <c r="G87" s="117"/>
      <c r="H87" s="117"/>
      <c r="I87" s="117"/>
      <c r="J87" s="116"/>
      <c r="K87" s="116"/>
      <c r="L87" s="116"/>
      <c r="M87" s="117"/>
      <c r="N87" s="117"/>
    </row>
    <row r="88" spans="1:14" s="73" customFormat="1" ht="13.5" thickTop="1" thickBot="1">
      <c r="A88" s="118" t="s">
        <v>97</v>
      </c>
      <c r="B88" s="88">
        <v>4100</v>
      </c>
      <c r="C88" s="88">
        <v>630</v>
      </c>
      <c r="D88" s="119">
        <f>D89</f>
        <v>0</v>
      </c>
      <c r="E88" s="120" t="s">
        <v>30</v>
      </c>
      <c r="F88" s="120" t="s">
        <v>30</v>
      </c>
      <c r="G88" s="120" t="s">
        <v>30</v>
      </c>
      <c r="H88" s="120" t="s">
        <v>30</v>
      </c>
      <c r="I88" s="120" t="s">
        <v>30</v>
      </c>
      <c r="J88" s="119">
        <f>J89</f>
        <v>0</v>
      </c>
      <c r="K88" s="119">
        <f>K89</f>
        <v>0</v>
      </c>
      <c r="L88" s="119">
        <f>L89</f>
        <v>0</v>
      </c>
      <c r="M88" s="120" t="s">
        <v>30</v>
      </c>
      <c r="N88" s="120" t="s">
        <v>30</v>
      </c>
    </row>
    <row r="89" spans="1:14" s="73" customFormat="1" thickTop="1" thickBot="1">
      <c r="A89" s="102" t="s">
        <v>98</v>
      </c>
      <c r="B89" s="103">
        <v>4110</v>
      </c>
      <c r="C89" s="103">
        <v>640</v>
      </c>
      <c r="D89" s="121">
        <f>SUM(D90:D92)</f>
        <v>0</v>
      </c>
      <c r="E89" s="120" t="s">
        <v>30</v>
      </c>
      <c r="F89" s="120" t="s">
        <v>30</v>
      </c>
      <c r="G89" s="120" t="s">
        <v>30</v>
      </c>
      <c r="H89" s="120" t="s">
        <v>30</v>
      </c>
      <c r="I89" s="120" t="s">
        <v>30</v>
      </c>
      <c r="J89" s="121">
        <f>SUM(J90:J92)</f>
        <v>0</v>
      </c>
      <c r="K89" s="121">
        <f>SUM(K90:K92)</f>
        <v>0</v>
      </c>
      <c r="L89" s="121">
        <f>SUM(L90:L92)</f>
        <v>0</v>
      </c>
      <c r="M89" s="120" t="s">
        <v>30</v>
      </c>
      <c r="N89" s="120" t="s">
        <v>30</v>
      </c>
    </row>
    <row r="90" spans="1:14" s="73" customFormat="1" thickTop="1" thickBot="1">
      <c r="A90" s="106" t="s">
        <v>99</v>
      </c>
      <c r="B90" s="84">
        <v>4111</v>
      </c>
      <c r="C90" s="84">
        <v>650</v>
      </c>
      <c r="D90" s="122">
        <v>0</v>
      </c>
      <c r="E90" s="120" t="s">
        <v>30</v>
      </c>
      <c r="F90" s="120" t="s">
        <v>30</v>
      </c>
      <c r="G90" s="120" t="s">
        <v>30</v>
      </c>
      <c r="H90" s="120" t="s">
        <v>30</v>
      </c>
      <c r="I90" s="120" t="s">
        <v>30</v>
      </c>
      <c r="J90" s="122">
        <v>0</v>
      </c>
      <c r="K90" s="122">
        <v>0</v>
      </c>
      <c r="L90" s="122">
        <v>0</v>
      </c>
      <c r="M90" s="120" t="s">
        <v>30</v>
      </c>
      <c r="N90" s="120" t="s">
        <v>30</v>
      </c>
    </row>
    <row r="91" spans="1:14" s="73" customFormat="1" thickTop="1" thickBot="1">
      <c r="A91" s="106" t="s">
        <v>100</v>
      </c>
      <c r="B91" s="84">
        <v>4112</v>
      </c>
      <c r="C91" s="84">
        <v>660</v>
      </c>
      <c r="D91" s="122">
        <v>0</v>
      </c>
      <c r="E91" s="120" t="s">
        <v>30</v>
      </c>
      <c r="F91" s="120" t="s">
        <v>30</v>
      </c>
      <c r="G91" s="120" t="s">
        <v>30</v>
      </c>
      <c r="H91" s="120" t="s">
        <v>30</v>
      </c>
      <c r="I91" s="120" t="s">
        <v>30</v>
      </c>
      <c r="J91" s="122">
        <v>0</v>
      </c>
      <c r="K91" s="122">
        <v>0</v>
      </c>
      <c r="L91" s="122">
        <v>0</v>
      </c>
      <c r="M91" s="120" t="s">
        <v>30</v>
      </c>
      <c r="N91" s="120" t="s">
        <v>30</v>
      </c>
    </row>
    <row r="92" spans="1:14" s="73" customFormat="1" ht="14.25" thickTop="1" thickBot="1">
      <c r="A92" s="123" t="s">
        <v>116</v>
      </c>
      <c r="B92" s="84">
        <v>4113</v>
      </c>
      <c r="C92" s="84">
        <v>670</v>
      </c>
      <c r="D92" s="122">
        <v>0</v>
      </c>
      <c r="E92" s="120" t="s">
        <v>30</v>
      </c>
      <c r="F92" s="120" t="s">
        <v>30</v>
      </c>
      <c r="G92" s="120" t="s">
        <v>30</v>
      </c>
      <c r="H92" s="120" t="s">
        <v>30</v>
      </c>
      <c r="I92" s="120" t="s">
        <v>30</v>
      </c>
      <c r="J92" s="122">
        <v>0</v>
      </c>
      <c r="K92" s="122">
        <v>0</v>
      </c>
      <c r="L92" s="122">
        <v>0</v>
      </c>
      <c r="M92" s="120" t="s">
        <v>30</v>
      </c>
      <c r="N92" s="120" t="s">
        <v>30</v>
      </c>
    </row>
    <row r="93" spans="1:14" s="73" customFormat="1" hidden="1" thickTop="1" thickBot="1">
      <c r="A93" s="102"/>
      <c r="B93" s="103"/>
      <c r="C93" s="88"/>
      <c r="D93" s="122"/>
      <c r="E93" s="120"/>
      <c r="F93" s="120"/>
      <c r="G93" s="120"/>
      <c r="H93" s="120"/>
      <c r="I93" s="120"/>
      <c r="J93" s="122">
        <v>0</v>
      </c>
      <c r="K93" s="122">
        <v>0</v>
      </c>
      <c r="L93" s="122">
        <v>0</v>
      </c>
      <c r="M93" s="120"/>
      <c r="N93" s="120"/>
    </row>
    <row r="94" spans="1:14" s="73" customFormat="1" hidden="1" thickTop="1" thickBot="1">
      <c r="A94" s="111"/>
      <c r="B94" s="84"/>
      <c r="C94" s="88"/>
      <c r="D94" s="122"/>
      <c r="E94" s="120"/>
      <c r="F94" s="120"/>
      <c r="G94" s="120"/>
      <c r="H94" s="120"/>
      <c r="I94" s="120"/>
      <c r="J94" s="122">
        <v>0</v>
      </c>
      <c r="K94" s="122">
        <v>0</v>
      </c>
      <c r="L94" s="122">
        <v>0</v>
      </c>
      <c r="M94" s="120"/>
      <c r="N94" s="120"/>
    </row>
    <row r="95" spans="1:14" s="73" customFormat="1" hidden="1" thickTop="1" thickBot="1">
      <c r="A95" s="111"/>
      <c r="B95" s="84"/>
      <c r="C95" s="88"/>
      <c r="D95" s="122"/>
      <c r="E95" s="120"/>
      <c r="F95" s="120"/>
      <c r="G95" s="120"/>
      <c r="H95" s="120"/>
      <c r="I95" s="120"/>
      <c r="J95" s="122">
        <v>0</v>
      </c>
      <c r="K95" s="122">
        <v>0</v>
      </c>
      <c r="L95" s="122">
        <v>0</v>
      </c>
      <c r="M95" s="120"/>
      <c r="N95" s="120"/>
    </row>
    <row r="96" spans="1:14" s="73" customFormat="1" hidden="1" thickTop="1" thickBot="1">
      <c r="A96" s="106"/>
      <c r="B96" s="84"/>
      <c r="C96" s="88"/>
      <c r="D96" s="122"/>
      <c r="E96" s="120"/>
      <c r="F96" s="120"/>
      <c r="G96" s="120"/>
      <c r="H96" s="120"/>
      <c r="I96" s="120"/>
      <c r="J96" s="122">
        <v>0</v>
      </c>
      <c r="K96" s="122">
        <v>0</v>
      </c>
      <c r="L96" s="122">
        <v>0</v>
      </c>
      <c r="M96" s="120"/>
      <c r="N96" s="120"/>
    </row>
    <row r="97" spans="1:17" s="73" customFormat="1" ht="13.5" thickTop="1" thickBot="1">
      <c r="A97" s="118" t="s">
        <v>105</v>
      </c>
      <c r="B97" s="88">
        <v>4200</v>
      </c>
      <c r="C97" s="88">
        <v>680</v>
      </c>
      <c r="D97" s="119">
        <f>D98</f>
        <v>0</v>
      </c>
      <c r="E97" s="120" t="s">
        <v>30</v>
      </c>
      <c r="F97" s="120" t="s">
        <v>30</v>
      </c>
      <c r="G97" s="120" t="s">
        <v>30</v>
      </c>
      <c r="H97" s="120" t="s">
        <v>30</v>
      </c>
      <c r="I97" s="120" t="s">
        <v>30</v>
      </c>
      <c r="J97" s="119">
        <f>J98</f>
        <v>0</v>
      </c>
      <c r="K97" s="119">
        <f>K98</f>
        <v>0</v>
      </c>
      <c r="L97" s="119">
        <f>L98</f>
        <v>0</v>
      </c>
      <c r="M97" s="120" t="s">
        <v>30</v>
      </c>
      <c r="N97" s="120" t="s">
        <v>30</v>
      </c>
    </row>
    <row r="98" spans="1:17" s="73" customFormat="1" thickTop="1" thickBot="1">
      <c r="A98" s="102" t="s">
        <v>106</v>
      </c>
      <c r="B98" s="103">
        <v>4210</v>
      </c>
      <c r="C98" s="103">
        <v>690</v>
      </c>
      <c r="D98" s="121">
        <v>0</v>
      </c>
      <c r="E98" s="120" t="s">
        <v>30</v>
      </c>
      <c r="F98" s="120" t="s">
        <v>30</v>
      </c>
      <c r="G98" s="120" t="s">
        <v>30</v>
      </c>
      <c r="H98" s="120" t="s">
        <v>30</v>
      </c>
      <c r="I98" s="120" t="s">
        <v>30</v>
      </c>
      <c r="J98" s="121">
        <v>0</v>
      </c>
      <c r="K98" s="121">
        <v>0</v>
      </c>
      <c r="L98" s="121">
        <v>0</v>
      </c>
      <c r="M98" s="120" t="s">
        <v>30</v>
      </c>
      <c r="N98" s="120" t="s">
        <v>30</v>
      </c>
    </row>
    <row r="99" spans="1:17" s="73" customFormat="1" ht="12" hidden="1" thickTop="1">
      <c r="A99" s="124" t="s">
        <v>107</v>
      </c>
      <c r="B99" s="125">
        <v>4220</v>
      </c>
      <c r="C99" s="126">
        <v>710</v>
      </c>
      <c r="D99" s="127" t="s">
        <v>30</v>
      </c>
      <c r="E99" s="127" t="s">
        <v>30</v>
      </c>
      <c r="F99" s="127"/>
      <c r="G99" s="127" t="s">
        <v>30</v>
      </c>
      <c r="H99" s="127"/>
      <c r="I99" s="127" t="s">
        <v>30</v>
      </c>
      <c r="J99" s="127" t="s">
        <v>30</v>
      </c>
      <c r="K99" s="127"/>
      <c r="L99" s="127" t="s">
        <v>30</v>
      </c>
      <c r="M99" s="127" t="s">
        <v>30</v>
      </c>
    </row>
    <row r="100" spans="1:17" s="73" customFormat="1" ht="3" customHeight="1" thickTop="1">
      <c r="A100" s="128"/>
      <c r="B100" s="129"/>
      <c r="C100" s="130"/>
      <c r="D100" s="131"/>
      <c r="E100" s="131"/>
      <c r="F100" s="131"/>
      <c r="G100" s="131"/>
      <c r="H100" s="131"/>
      <c r="I100" s="131"/>
      <c r="J100" s="131"/>
      <c r="K100" s="131"/>
      <c r="L100" s="132"/>
      <c r="M100" s="131"/>
    </row>
    <row r="101" spans="1:17" ht="15">
      <c r="A101" s="220" t="s">
        <v>183</v>
      </c>
      <c r="B101" s="134"/>
      <c r="C101" s="220"/>
      <c r="D101" s="381"/>
      <c r="E101" s="381"/>
      <c r="F101" s="220"/>
      <c r="G101" s="379" t="s">
        <v>184</v>
      </c>
      <c r="H101" s="379"/>
      <c r="I101" s="379"/>
      <c r="J101" s="379"/>
      <c r="K101" s="379"/>
      <c r="L101" s="379"/>
      <c r="M101" s="379"/>
      <c r="N101" s="379"/>
      <c r="O101" s="354"/>
      <c r="P101" s="354"/>
      <c r="Q101" s="354"/>
    </row>
    <row r="102" spans="1:17" ht="12.75" customHeight="1">
      <c r="A102" s="134"/>
      <c r="B102" s="220"/>
      <c r="C102" s="220"/>
      <c r="D102" s="378" t="s">
        <v>108</v>
      </c>
      <c r="E102" s="378"/>
      <c r="F102" s="220"/>
      <c r="G102" s="380" t="s">
        <v>109</v>
      </c>
      <c r="H102" s="380"/>
      <c r="I102" s="380"/>
      <c r="J102" s="380"/>
      <c r="K102" s="380"/>
      <c r="L102" s="380"/>
      <c r="M102" s="380"/>
      <c r="N102" s="380"/>
      <c r="O102" s="356"/>
      <c r="P102" s="356"/>
      <c r="Q102" s="357"/>
    </row>
    <row r="103" spans="1:17" ht="15">
      <c r="A103" s="220" t="s">
        <v>154</v>
      </c>
      <c r="B103" s="134"/>
      <c r="C103" s="220"/>
      <c r="D103" s="382"/>
      <c r="E103" s="382"/>
      <c r="F103" s="220"/>
      <c r="G103" s="379" t="s">
        <v>185</v>
      </c>
      <c r="H103" s="379"/>
      <c r="I103" s="379"/>
      <c r="J103" s="379"/>
      <c r="K103" s="379"/>
      <c r="L103" s="379"/>
      <c r="M103" s="379"/>
      <c r="N103" s="379"/>
      <c r="O103" s="354"/>
      <c r="P103" s="354"/>
      <c r="Q103" s="354"/>
    </row>
    <row r="104" spans="1:17" ht="12" customHeight="1">
      <c r="A104" s="221"/>
      <c r="B104" s="134"/>
      <c r="C104" s="220"/>
      <c r="D104" s="378" t="s">
        <v>108</v>
      </c>
      <c r="E104" s="378"/>
      <c r="F104" s="134"/>
      <c r="G104" s="380" t="s">
        <v>109</v>
      </c>
      <c r="H104" s="380"/>
      <c r="I104" s="380"/>
      <c r="J104" s="380"/>
      <c r="K104" s="380"/>
      <c r="L104" s="380"/>
      <c r="M104" s="380"/>
      <c r="N104" s="380"/>
      <c r="O104" s="356"/>
      <c r="P104" s="356"/>
      <c r="Q104" s="222"/>
    </row>
    <row r="105" spans="1:17" ht="15">
      <c r="A105" s="221"/>
    </row>
    <row r="106" spans="1:17">
      <c r="A106" s="73"/>
    </row>
  </sheetData>
  <mergeCells count="39">
    <mergeCell ref="I1:M2"/>
    <mergeCell ref="A3:M3"/>
    <mergeCell ref="A4:M4"/>
    <mergeCell ref="A5:C5"/>
    <mergeCell ref="M8:N8"/>
    <mergeCell ref="B11:J11"/>
    <mergeCell ref="M11:N11"/>
    <mergeCell ref="D103:E103"/>
    <mergeCell ref="G101:N101"/>
    <mergeCell ref="G102:N102"/>
    <mergeCell ref="G103:N103"/>
    <mergeCell ref="D101:E101"/>
    <mergeCell ref="B9:J9"/>
    <mergeCell ref="M9:N9"/>
    <mergeCell ref="A6:W6"/>
    <mergeCell ref="B10:J10"/>
    <mergeCell ref="M10:N10"/>
    <mergeCell ref="A12:C12"/>
    <mergeCell ref="E12:J12"/>
    <mergeCell ref="A13:C13"/>
    <mergeCell ref="E13:M13"/>
    <mergeCell ref="A14:C14"/>
    <mergeCell ref="E14:M14"/>
    <mergeCell ref="A15:C15"/>
    <mergeCell ref="E15:Y15"/>
    <mergeCell ref="A18:A20"/>
    <mergeCell ref="B18:B20"/>
    <mergeCell ref="C18:C20"/>
    <mergeCell ref="D18:D20"/>
    <mergeCell ref="D104:E104"/>
    <mergeCell ref="G104:N104"/>
    <mergeCell ref="J18:K19"/>
    <mergeCell ref="L18:L20"/>
    <mergeCell ref="M18:N19"/>
    <mergeCell ref="E18:F19"/>
    <mergeCell ref="G18:G20"/>
    <mergeCell ref="H18:H20"/>
    <mergeCell ref="I18:I20"/>
    <mergeCell ref="D102:E102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07"/>
  <sheetViews>
    <sheetView workbookViewId="0">
      <selection activeCell="D13" sqref="D13"/>
    </sheetView>
  </sheetViews>
  <sheetFormatPr defaultRowHeight="15"/>
  <cols>
    <col min="1" max="1" width="66" style="218" customWidth="1"/>
    <col min="2" max="2" width="5.28515625" style="218" customWidth="1"/>
    <col min="3" max="3" width="4.42578125" style="218" customWidth="1"/>
    <col min="4" max="4" width="11.7109375" style="218" customWidth="1"/>
    <col min="5" max="5" width="11.85546875" style="218" customWidth="1"/>
    <col min="6" max="6" width="9.85546875" style="218" customWidth="1"/>
    <col min="7" max="10" width="12.5703125" style="218" hidden="1" customWidth="1"/>
    <col min="11" max="11" width="12.5703125" style="218" customWidth="1"/>
    <col min="12" max="15" width="12.5703125" style="219" hidden="1" customWidth="1"/>
    <col min="16" max="16" width="12.7109375" style="218" customWidth="1"/>
    <col min="17" max="17" width="12.28515625" style="218" customWidth="1"/>
    <col min="18" max="18" width="11.42578125" style="218" customWidth="1"/>
    <col min="19" max="21" width="9.140625" style="218"/>
    <col min="22" max="22" width="10.140625" style="218" customWidth="1"/>
    <col min="23" max="16384" width="9.140625" style="218"/>
  </cols>
  <sheetData>
    <row r="1" spans="1:23" s="134" customFormat="1" ht="15" customHeight="1">
      <c r="G1" s="421" t="s">
        <v>135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135"/>
    </row>
    <row r="2" spans="1:23" s="134" customFormat="1" ht="36.75" customHeight="1"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135"/>
    </row>
    <row r="3" spans="1:23" s="134" customFormat="1" ht="0.75" customHeight="1"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135"/>
    </row>
    <row r="4" spans="1:23" s="134" customFormat="1">
      <c r="A4" s="371" t="s">
        <v>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136"/>
      <c r="T4" s="136"/>
      <c r="U4" s="136"/>
      <c r="V4" s="136"/>
    </row>
    <row r="5" spans="1:23" s="134" customFormat="1">
      <c r="A5" s="422" t="s">
        <v>149</v>
      </c>
      <c r="B5" s="422"/>
      <c r="C5" s="422"/>
      <c r="D5" s="422"/>
      <c r="E5" s="422"/>
      <c r="F5" s="422"/>
      <c r="G5" s="137" t="s">
        <v>150</v>
      </c>
      <c r="H5" s="320"/>
      <c r="I5" s="320"/>
      <c r="J5" s="320"/>
      <c r="K5" s="320"/>
      <c r="L5" s="225"/>
      <c r="M5" s="225"/>
      <c r="N5" s="225"/>
      <c r="O5" s="225"/>
      <c r="P5" s="136" t="s">
        <v>151</v>
      </c>
      <c r="Q5" s="136"/>
      <c r="R5" s="136"/>
      <c r="S5" s="136"/>
      <c r="T5" s="136"/>
      <c r="U5" s="136"/>
      <c r="V5" s="136"/>
    </row>
    <row r="6" spans="1:23" s="134" customFormat="1">
      <c r="A6" s="371" t="s">
        <v>186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136"/>
      <c r="T6" s="136"/>
      <c r="U6" s="136"/>
      <c r="V6" s="136"/>
      <c r="W6" s="136"/>
    </row>
    <row r="7" spans="1:23" s="138" customFormat="1" ht="9" customHeight="1">
      <c r="L7" s="226"/>
      <c r="M7" s="226"/>
      <c r="N7" s="226"/>
      <c r="O7" s="226"/>
      <c r="R7" s="139" t="s">
        <v>2</v>
      </c>
    </row>
    <row r="8" spans="1:23" s="138" customFormat="1" ht="6.75" hidden="1" customHeight="1">
      <c r="L8" s="226"/>
      <c r="M8" s="226"/>
      <c r="N8" s="226"/>
      <c r="O8" s="226"/>
      <c r="R8" s="140"/>
    </row>
    <row r="9" spans="1:23" s="138" customFormat="1" ht="12">
      <c r="A9" s="141" t="s">
        <v>3</v>
      </c>
      <c r="B9" s="423" t="s">
        <v>143</v>
      </c>
      <c r="C9" s="423"/>
      <c r="D9" s="423"/>
      <c r="E9" s="423"/>
      <c r="F9" s="423"/>
      <c r="G9" s="423"/>
      <c r="H9" s="321"/>
      <c r="I9" s="321"/>
      <c r="J9" s="321"/>
      <c r="K9" s="321"/>
      <c r="L9" s="227"/>
      <c r="M9" s="227"/>
      <c r="N9" s="227"/>
      <c r="O9" s="227"/>
      <c r="P9" s="142" t="s">
        <v>136</v>
      </c>
      <c r="R9" s="143">
        <v>41829167</v>
      </c>
      <c r="S9" s="144"/>
      <c r="T9" s="145"/>
    </row>
    <row r="10" spans="1:23" s="138" customFormat="1" ht="11.25" customHeight="1">
      <c r="A10" s="146" t="s">
        <v>4</v>
      </c>
      <c r="B10" s="426" t="s">
        <v>152</v>
      </c>
      <c r="C10" s="426"/>
      <c r="D10" s="426"/>
      <c r="E10" s="426"/>
      <c r="F10" s="426"/>
      <c r="G10" s="426"/>
      <c r="H10" s="322"/>
      <c r="I10" s="322"/>
      <c r="J10" s="322"/>
      <c r="K10" s="322"/>
      <c r="L10" s="228"/>
      <c r="M10" s="228"/>
      <c r="N10" s="228"/>
      <c r="O10" s="228"/>
      <c r="P10" s="138" t="s">
        <v>137</v>
      </c>
      <c r="R10" s="147"/>
      <c r="S10" s="144"/>
      <c r="T10" s="146"/>
    </row>
    <row r="11" spans="1:23" s="138" customFormat="1" ht="11.25" customHeight="1">
      <c r="A11" s="148" t="s">
        <v>138</v>
      </c>
      <c r="B11" s="427" t="s">
        <v>153</v>
      </c>
      <c r="C11" s="427"/>
      <c r="D11" s="427"/>
      <c r="E11" s="427"/>
      <c r="F11" s="427"/>
      <c r="G11" s="427"/>
      <c r="H11" s="321"/>
      <c r="I11" s="321"/>
      <c r="J11" s="321"/>
      <c r="K11" s="321"/>
      <c r="L11" s="227"/>
      <c r="M11" s="227"/>
      <c r="N11" s="227"/>
      <c r="O11" s="227"/>
      <c r="P11" s="138" t="s">
        <v>139</v>
      </c>
      <c r="R11" s="147"/>
      <c r="S11" s="144"/>
      <c r="T11" s="146"/>
    </row>
    <row r="12" spans="1:23" s="138" customFormat="1" ht="12" customHeight="1">
      <c r="A12" s="416" t="s">
        <v>110</v>
      </c>
      <c r="B12" s="416"/>
      <c r="C12" s="416"/>
      <c r="D12" s="149"/>
      <c r="E12" s="428" t="s">
        <v>151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S12" s="150"/>
      <c r="T12" s="145"/>
    </row>
    <row r="13" spans="1:23" s="138" customFormat="1" ht="11.25">
      <c r="A13" s="416" t="s">
        <v>5</v>
      </c>
      <c r="B13" s="416"/>
      <c r="C13" s="416"/>
      <c r="D13" s="151"/>
      <c r="E13" s="424" t="s">
        <v>151</v>
      </c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144"/>
      <c r="T13" s="145"/>
    </row>
    <row r="14" spans="1:23" s="138" customFormat="1" ht="11.25">
      <c r="A14" s="416" t="s">
        <v>6</v>
      </c>
      <c r="B14" s="416"/>
      <c r="C14" s="416"/>
      <c r="D14" s="149" t="s">
        <v>144</v>
      </c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144"/>
      <c r="T14" s="145"/>
    </row>
    <row r="15" spans="1:23" s="138" customFormat="1" ht="33.75" customHeight="1">
      <c r="A15" s="416" t="s">
        <v>7</v>
      </c>
      <c r="B15" s="416"/>
      <c r="C15" s="416"/>
      <c r="D15" s="152" t="s">
        <v>172</v>
      </c>
      <c r="E15" s="372" t="str">
        <f>[1]МАТІВ!$C$2</f>
        <v>Матівська ЗШ І-ІІст.</v>
      </c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400"/>
      <c r="S15" s="325"/>
      <c r="T15" s="325"/>
      <c r="U15" s="325"/>
    </row>
    <row r="16" spans="1:23" s="138" customFormat="1" ht="11.25">
      <c r="A16" s="153" t="s">
        <v>182</v>
      </c>
      <c r="L16" s="226"/>
      <c r="M16" s="226"/>
      <c r="N16" s="226"/>
      <c r="O16" s="226"/>
      <c r="S16" s="323"/>
      <c r="T16" s="324"/>
      <c r="U16" s="324"/>
    </row>
    <row r="17" spans="1:20" s="138" customFormat="1" ht="11.25">
      <c r="A17" s="153" t="s">
        <v>9</v>
      </c>
      <c r="L17" s="226"/>
      <c r="M17" s="226"/>
      <c r="N17" s="226"/>
      <c r="O17" s="226"/>
    </row>
    <row r="18" spans="1:20" s="138" customFormat="1" ht="3" customHeight="1" thickBo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1:20" s="138" customFormat="1" ht="11.25" customHeight="1" thickTop="1" thickBot="1">
      <c r="A19" s="420" t="s">
        <v>10</v>
      </c>
      <c r="B19" s="418" t="s">
        <v>119</v>
      </c>
      <c r="C19" s="420" t="s">
        <v>12</v>
      </c>
      <c r="D19" s="418" t="s">
        <v>13</v>
      </c>
      <c r="E19" s="418" t="s">
        <v>131</v>
      </c>
      <c r="F19" s="419" t="s">
        <v>14</v>
      </c>
      <c r="G19" s="419" t="s">
        <v>166</v>
      </c>
      <c r="H19" s="419" t="s">
        <v>167</v>
      </c>
      <c r="I19" s="419" t="s">
        <v>168</v>
      </c>
      <c r="J19" s="419" t="s">
        <v>169</v>
      </c>
      <c r="K19" s="419" t="s">
        <v>122</v>
      </c>
      <c r="L19" s="419" t="s">
        <v>162</v>
      </c>
      <c r="M19" s="419" t="s">
        <v>163</v>
      </c>
      <c r="N19" s="419" t="s">
        <v>164</v>
      </c>
      <c r="O19" s="419" t="s">
        <v>165</v>
      </c>
      <c r="P19" s="419" t="s">
        <v>19</v>
      </c>
      <c r="Q19" s="419" t="s">
        <v>20</v>
      </c>
      <c r="R19" s="418" t="s">
        <v>21</v>
      </c>
    </row>
    <row r="20" spans="1:20" s="138" customFormat="1" ht="14.25" customHeight="1" thickTop="1" thickBot="1">
      <c r="A20" s="420"/>
      <c r="B20" s="418"/>
      <c r="C20" s="420"/>
      <c r="D20" s="418"/>
      <c r="E20" s="418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8"/>
    </row>
    <row r="21" spans="1:20" s="138" customFormat="1" ht="34.5" customHeight="1" thickTop="1" thickBot="1">
      <c r="A21" s="420"/>
      <c r="B21" s="418"/>
      <c r="C21" s="420"/>
      <c r="D21" s="418"/>
      <c r="E21" s="418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8"/>
    </row>
    <row r="22" spans="1:20" s="138" customFormat="1" ht="12.75" thickTop="1" thickBot="1">
      <c r="A22" s="155">
        <v>1</v>
      </c>
      <c r="B22" s="155">
        <v>2</v>
      </c>
      <c r="C22" s="155">
        <v>3</v>
      </c>
      <c r="D22" s="155">
        <v>4</v>
      </c>
      <c r="E22" s="155">
        <v>5</v>
      </c>
      <c r="F22" s="155">
        <v>6</v>
      </c>
      <c r="G22" s="155">
        <v>7</v>
      </c>
      <c r="H22" s="155"/>
      <c r="I22" s="155"/>
      <c r="J22" s="155"/>
      <c r="K22" s="155"/>
      <c r="L22" s="155"/>
      <c r="M22" s="155"/>
      <c r="N22" s="155"/>
      <c r="O22" s="155"/>
      <c r="P22" s="155">
        <v>8</v>
      </c>
      <c r="Q22" s="155">
        <v>9</v>
      </c>
      <c r="R22" s="155">
        <v>9</v>
      </c>
    </row>
    <row r="23" spans="1:20" s="138" customFormat="1" ht="12.75" thickTop="1" thickBot="1">
      <c r="A23" s="156" t="s">
        <v>132</v>
      </c>
      <c r="B23" s="156" t="s">
        <v>30</v>
      </c>
      <c r="C23" s="157" t="s">
        <v>31</v>
      </c>
      <c r="D23" s="158">
        <f>D24+D59+D79+D84+D87</f>
        <v>1233230</v>
      </c>
      <c r="E23" s="158">
        <f>E26+E29+E32+E33+E37+E45+E46+E86+E54</f>
        <v>0</v>
      </c>
      <c r="F23" s="158">
        <f t="shared" ref="F23:R23" si="0">F24+F59+F79+F84+F87</f>
        <v>0</v>
      </c>
      <c r="G23" s="158">
        <f t="shared" si="0"/>
        <v>169133.99</v>
      </c>
      <c r="H23" s="158">
        <f t="shared" si="0"/>
        <v>184610.95</v>
      </c>
      <c r="I23" s="158">
        <f t="shared" si="0"/>
        <v>0</v>
      </c>
      <c r="J23" s="158">
        <f t="shared" si="0"/>
        <v>0</v>
      </c>
      <c r="K23" s="158">
        <f t="shared" si="0"/>
        <v>353744.94</v>
      </c>
      <c r="L23" s="158">
        <f t="shared" si="0"/>
        <v>169133.99</v>
      </c>
      <c r="M23" s="158">
        <f t="shared" si="0"/>
        <v>184156.77</v>
      </c>
      <c r="N23" s="158">
        <f t="shared" si="0"/>
        <v>0</v>
      </c>
      <c r="O23" s="158">
        <f t="shared" si="0"/>
        <v>0</v>
      </c>
      <c r="P23" s="158">
        <f t="shared" si="0"/>
        <v>353290.76</v>
      </c>
      <c r="Q23" s="158">
        <f t="shared" si="0"/>
        <v>0</v>
      </c>
      <c r="R23" s="158">
        <f t="shared" si="0"/>
        <v>454.17999999999847</v>
      </c>
    </row>
    <row r="24" spans="1:20" s="138" customFormat="1" ht="23.25" thickTop="1" thickBot="1">
      <c r="A24" s="154" t="s">
        <v>140</v>
      </c>
      <c r="B24" s="156">
        <v>2000</v>
      </c>
      <c r="C24" s="157" t="s">
        <v>33</v>
      </c>
      <c r="D24" s="158">
        <f>D25+D30+D47+D50+D54+D58</f>
        <v>1233230</v>
      </c>
      <c r="E24" s="158">
        <v>0</v>
      </c>
      <c r="F24" s="158">
        <f t="shared" ref="F24:R24" si="1">F25+F30+F47+F50+F54+F58</f>
        <v>0</v>
      </c>
      <c r="G24" s="158">
        <f t="shared" si="1"/>
        <v>169133.99</v>
      </c>
      <c r="H24" s="158">
        <f t="shared" si="1"/>
        <v>184610.95</v>
      </c>
      <c r="I24" s="158">
        <f t="shared" si="1"/>
        <v>0</v>
      </c>
      <c r="J24" s="158">
        <f t="shared" si="1"/>
        <v>0</v>
      </c>
      <c r="K24" s="158">
        <f t="shared" si="1"/>
        <v>353744.94</v>
      </c>
      <c r="L24" s="158">
        <f t="shared" si="1"/>
        <v>169133.99</v>
      </c>
      <c r="M24" s="158">
        <f t="shared" si="1"/>
        <v>184156.77</v>
      </c>
      <c r="N24" s="158">
        <f t="shared" si="1"/>
        <v>0</v>
      </c>
      <c r="O24" s="158">
        <f t="shared" si="1"/>
        <v>0</v>
      </c>
      <c r="P24" s="158">
        <f t="shared" si="1"/>
        <v>353290.76</v>
      </c>
      <c r="Q24" s="158">
        <f t="shared" si="1"/>
        <v>0</v>
      </c>
      <c r="R24" s="158">
        <f t="shared" si="1"/>
        <v>454.17999999999847</v>
      </c>
    </row>
    <row r="25" spans="1:20" s="138" customFormat="1" ht="12.75" thickTop="1" thickBot="1">
      <c r="A25" s="159" t="s">
        <v>46</v>
      </c>
      <c r="B25" s="156">
        <v>2100</v>
      </c>
      <c r="C25" s="157" t="s">
        <v>35</v>
      </c>
      <c r="D25" s="158">
        <f>D26+D29</f>
        <v>699160</v>
      </c>
      <c r="E25" s="158">
        <v>0</v>
      </c>
      <c r="F25" s="158">
        <f t="shared" ref="F25:R25" si="2">F26+F29</f>
        <v>0</v>
      </c>
      <c r="G25" s="158">
        <f t="shared" si="2"/>
        <v>137501.65</v>
      </c>
      <c r="H25" s="158">
        <f t="shared" si="2"/>
        <v>161748.84</v>
      </c>
      <c r="I25" s="158">
        <f t="shared" si="2"/>
        <v>0</v>
      </c>
      <c r="J25" s="158">
        <f t="shared" si="2"/>
        <v>0</v>
      </c>
      <c r="K25" s="158">
        <f t="shared" si="2"/>
        <v>299250.49</v>
      </c>
      <c r="L25" s="158">
        <f t="shared" si="2"/>
        <v>137501.65</v>
      </c>
      <c r="M25" s="158">
        <f t="shared" si="2"/>
        <v>161748.84</v>
      </c>
      <c r="N25" s="158">
        <f t="shared" si="2"/>
        <v>0</v>
      </c>
      <c r="O25" s="158">
        <f t="shared" si="2"/>
        <v>0</v>
      </c>
      <c r="P25" s="158">
        <f t="shared" si="2"/>
        <v>299250.49</v>
      </c>
      <c r="Q25" s="158">
        <f t="shared" si="2"/>
        <v>0</v>
      </c>
      <c r="R25" s="158">
        <f t="shared" si="2"/>
        <v>0</v>
      </c>
    </row>
    <row r="26" spans="1:20" s="138" customFormat="1" ht="12.75" thickTop="1" thickBot="1">
      <c r="A26" s="160" t="s">
        <v>48</v>
      </c>
      <c r="B26" s="161">
        <v>2110</v>
      </c>
      <c r="C26" s="162" t="s">
        <v>37</v>
      </c>
      <c r="D26" s="163">
        <f>SUM(D27:D28)</f>
        <v>573080</v>
      </c>
      <c r="E26" s="164"/>
      <c r="F26" s="163">
        <f>SUM(F27:F28)</f>
        <v>0</v>
      </c>
      <c r="G26" s="163">
        <f>SUM(G27:G28)</f>
        <v>112706.26</v>
      </c>
      <c r="H26" s="163">
        <f>SUM(H27:H28)</f>
        <v>132253.74</v>
      </c>
      <c r="I26" s="163">
        <f>SUM(I27:I28)</f>
        <v>0</v>
      </c>
      <c r="J26" s="163">
        <f>SUM(J27:J28)</f>
        <v>0</v>
      </c>
      <c r="K26" s="158">
        <f t="shared" ref="K26:K35" si="3">G26+H26+I26+J26</f>
        <v>244960</v>
      </c>
      <c r="L26" s="163">
        <f t="shared" ref="L26:R26" si="4">SUM(L27:L28)</f>
        <v>112706.26</v>
      </c>
      <c r="M26" s="163">
        <f t="shared" si="4"/>
        <v>132253.74</v>
      </c>
      <c r="N26" s="163">
        <f t="shared" si="4"/>
        <v>0</v>
      </c>
      <c r="O26" s="163">
        <f t="shared" si="4"/>
        <v>0</v>
      </c>
      <c r="P26" s="163">
        <f t="shared" si="4"/>
        <v>244960</v>
      </c>
      <c r="Q26" s="163">
        <f t="shared" si="4"/>
        <v>0</v>
      </c>
      <c r="R26" s="163">
        <f t="shared" si="4"/>
        <v>0</v>
      </c>
    </row>
    <row r="27" spans="1:20" s="138" customFormat="1" ht="12.75" thickTop="1" thickBot="1">
      <c r="A27" s="165" t="s">
        <v>49</v>
      </c>
      <c r="B27" s="154">
        <v>2111</v>
      </c>
      <c r="C27" s="166" t="s">
        <v>39</v>
      </c>
      <c r="D27" s="351">
        <f>[1]МАТІВ!$E$3</f>
        <v>573080</v>
      </c>
      <c r="E27" s="168">
        <v>0</v>
      </c>
      <c r="F27" s="167">
        <v>0</v>
      </c>
      <c r="G27" s="326">
        <f>[1]МАТІВ!$U$3</f>
        <v>112706.26</v>
      </c>
      <c r="H27" s="326">
        <f>[1]МАТІВ!$AK$3</f>
        <v>132253.74</v>
      </c>
      <c r="I27" s="326">
        <f>[1]МАТІВ!$BA$3</f>
        <v>0</v>
      </c>
      <c r="J27" s="326">
        <f>[1]МАТІВ!$BQ$3</f>
        <v>0</v>
      </c>
      <c r="K27" s="158">
        <f t="shared" si="3"/>
        <v>244960</v>
      </c>
      <c r="L27" s="331">
        <f>[1]МАТІВ!$T$7</f>
        <v>112706.26</v>
      </c>
      <c r="M27" s="331">
        <f>[1]МАТІВ!$AJ$7</f>
        <v>132253.74</v>
      </c>
      <c r="N27" s="331">
        <f>[1]МАТІВ!$AZ$7</f>
        <v>0</v>
      </c>
      <c r="O27" s="331">
        <f>[1]МАТІВ!$BP$7</f>
        <v>0</v>
      </c>
      <c r="P27" s="164">
        <f>L27+M27+N27+O27</f>
        <v>244960</v>
      </c>
      <c r="Q27" s="167">
        <v>0</v>
      </c>
      <c r="R27" s="169">
        <f t="shared" ref="R27:R36" si="5">K27-P27</f>
        <v>0</v>
      </c>
      <c r="S27" s="319"/>
    </row>
    <row r="28" spans="1:20" s="138" customFormat="1" ht="12.75" thickTop="1" thickBot="1">
      <c r="A28" s="165" t="s">
        <v>50</v>
      </c>
      <c r="B28" s="154">
        <v>2112</v>
      </c>
      <c r="C28" s="166" t="s">
        <v>41</v>
      </c>
      <c r="D28" s="167">
        <v>0</v>
      </c>
      <c r="E28" s="168">
        <v>0</v>
      </c>
      <c r="F28" s="167">
        <v>0</v>
      </c>
      <c r="G28" s="167">
        <f>P28</f>
        <v>0</v>
      </c>
      <c r="H28" s="167"/>
      <c r="I28" s="167"/>
      <c r="J28" s="167"/>
      <c r="K28" s="167"/>
      <c r="L28" s="167"/>
      <c r="M28" s="167"/>
      <c r="N28" s="167"/>
      <c r="O28" s="167"/>
      <c r="P28" s="167"/>
      <c r="Q28" s="167">
        <v>0</v>
      </c>
      <c r="R28" s="169">
        <f>K28-L28</f>
        <v>0</v>
      </c>
    </row>
    <row r="29" spans="1:20" s="138" customFormat="1" ht="12.75" thickTop="1" thickBot="1">
      <c r="A29" s="170" t="s">
        <v>51</v>
      </c>
      <c r="B29" s="161">
        <v>2120</v>
      </c>
      <c r="C29" s="162" t="s">
        <v>42</v>
      </c>
      <c r="D29" s="344">
        <f>[1]МАТІВ!$E$4</f>
        <v>126080</v>
      </c>
      <c r="E29" s="164"/>
      <c r="F29" s="164">
        <v>0</v>
      </c>
      <c r="G29" s="326">
        <f>[1]МАТІВ!$U$4</f>
        <v>24795.39</v>
      </c>
      <c r="H29" s="326">
        <f>[1]МАТІВ!$AK$4</f>
        <v>29495.1</v>
      </c>
      <c r="I29" s="326">
        <f>[1]МАТІВ!$BA$4</f>
        <v>0</v>
      </c>
      <c r="J29" s="326">
        <f>[1]МАТІВ!$BQ$4</f>
        <v>0</v>
      </c>
      <c r="K29" s="158">
        <f t="shared" si="3"/>
        <v>54290.49</v>
      </c>
      <c r="L29" s="332">
        <f>[1]МАТІВ!$U$7</f>
        <v>24795.39</v>
      </c>
      <c r="M29" s="332">
        <f>[1]МАТІВ!$AK$7</f>
        <v>29495.1</v>
      </c>
      <c r="N29" s="332">
        <f>[1]МАТІВ!$BA$7</f>
        <v>0</v>
      </c>
      <c r="O29" s="332">
        <f>[1]МАТІВ!$BQ$7</f>
        <v>0</v>
      </c>
      <c r="P29" s="164">
        <f>L29+M29+N29+O29</f>
        <v>54290.49</v>
      </c>
      <c r="Q29" s="164">
        <v>0</v>
      </c>
      <c r="R29" s="169">
        <f t="shared" si="5"/>
        <v>0</v>
      </c>
    </row>
    <row r="30" spans="1:20" s="138" customFormat="1" ht="11.25" customHeight="1" thickTop="1" thickBot="1">
      <c r="A30" s="171" t="s">
        <v>52</v>
      </c>
      <c r="B30" s="156">
        <v>2200</v>
      </c>
      <c r="C30" s="157" t="s">
        <v>45</v>
      </c>
      <c r="D30" s="172">
        <f>SUM(D31:D37)+D44</f>
        <v>528880</v>
      </c>
      <c r="E30" s="172">
        <v>0</v>
      </c>
      <c r="F30" s="172">
        <f t="shared" ref="F30:R30" si="6">SUM(F31:F37)+F44</f>
        <v>0</v>
      </c>
      <c r="G30" s="172">
        <f t="shared" si="6"/>
        <v>31332.340000000004</v>
      </c>
      <c r="H30" s="172">
        <f t="shared" si="6"/>
        <v>21412.11</v>
      </c>
      <c r="I30" s="172">
        <f t="shared" si="6"/>
        <v>0</v>
      </c>
      <c r="J30" s="172">
        <f t="shared" si="6"/>
        <v>0</v>
      </c>
      <c r="K30" s="172">
        <f t="shared" si="6"/>
        <v>52744.45</v>
      </c>
      <c r="L30" s="172">
        <f t="shared" si="6"/>
        <v>31332.340000000004</v>
      </c>
      <c r="M30" s="172">
        <f t="shared" si="6"/>
        <v>20957.930000000004</v>
      </c>
      <c r="N30" s="172">
        <f t="shared" si="6"/>
        <v>0</v>
      </c>
      <c r="O30" s="172">
        <f t="shared" si="6"/>
        <v>0</v>
      </c>
      <c r="P30" s="172">
        <f t="shared" si="6"/>
        <v>52290.270000000004</v>
      </c>
      <c r="Q30" s="172">
        <f t="shared" si="6"/>
        <v>0</v>
      </c>
      <c r="R30" s="172">
        <f t="shared" si="6"/>
        <v>454.17999999999847</v>
      </c>
    </row>
    <row r="31" spans="1:20" s="138" customFormat="1" ht="12" customHeight="1" thickTop="1" thickBot="1">
      <c r="A31" s="160" t="s">
        <v>53</v>
      </c>
      <c r="B31" s="161">
        <v>2210</v>
      </c>
      <c r="C31" s="162" t="s">
        <v>47</v>
      </c>
      <c r="D31" s="344">
        <f>[1]МАТІВ!$E$39</f>
        <v>15410</v>
      </c>
      <c r="E31" s="163">
        <v>0</v>
      </c>
      <c r="F31" s="164">
        <v>0</v>
      </c>
      <c r="G31" s="344">
        <f>[1]МАТІВ!$U$39</f>
        <v>0</v>
      </c>
      <c r="H31" s="344">
        <f>[1]МАТІВ!$AK$39</f>
        <v>0</v>
      </c>
      <c r="I31" s="344">
        <f>[1]МАТІВ!$BA$39</f>
        <v>0</v>
      </c>
      <c r="J31" s="344">
        <f>[1]МАТІВ!$BQ$39</f>
        <v>0</v>
      </c>
      <c r="K31" s="158">
        <f t="shared" si="3"/>
        <v>0</v>
      </c>
      <c r="L31" s="344">
        <f>[1]МАТІВ!$U$40</f>
        <v>0</v>
      </c>
      <c r="M31" s="344">
        <f>[1]МАТІВ!$AK$40</f>
        <v>0</v>
      </c>
      <c r="N31" s="344">
        <f>[1]МАТІВ!$BA$40</f>
        <v>0</v>
      </c>
      <c r="O31" s="344">
        <f>[1]МАТІВ!$BQ$40</f>
        <v>0</v>
      </c>
      <c r="P31" s="164">
        <f t="shared" ref="P31:P36" si="7">L31+M31+N31+O31</f>
        <v>0</v>
      </c>
      <c r="Q31" s="164">
        <v>0</v>
      </c>
      <c r="R31" s="169">
        <f t="shared" si="5"/>
        <v>0</v>
      </c>
    </row>
    <row r="32" spans="1:20" s="138" customFormat="1" ht="12.75" thickTop="1" thickBot="1">
      <c r="A32" s="160" t="s">
        <v>54</v>
      </c>
      <c r="B32" s="161">
        <v>2220</v>
      </c>
      <c r="C32" s="161">
        <v>100</v>
      </c>
      <c r="D32" s="344">
        <f>[1]МАТІВ!$E$66</f>
        <v>0</v>
      </c>
      <c r="E32" s="164"/>
      <c r="F32" s="164">
        <v>0</v>
      </c>
      <c r="G32" s="344">
        <f>[1]МАТІВ!$U$66</f>
        <v>0</v>
      </c>
      <c r="H32" s="344">
        <f>[1]МАТІВ!$AK$66</f>
        <v>0</v>
      </c>
      <c r="I32" s="344">
        <f>[1]МАТІВ!$BA$66</f>
        <v>0</v>
      </c>
      <c r="J32" s="344">
        <f>[1]МАТІВ!$BQ$66</f>
        <v>0</v>
      </c>
      <c r="K32" s="158">
        <f t="shared" si="3"/>
        <v>0</v>
      </c>
      <c r="L32" s="344">
        <f>[1]МАТІВ!$U$66</f>
        <v>0</v>
      </c>
      <c r="M32" s="344">
        <f>[1]МАТІВ!$AK$66</f>
        <v>0</v>
      </c>
      <c r="N32" s="344"/>
      <c r="O32" s="344"/>
      <c r="P32" s="164">
        <f t="shared" si="7"/>
        <v>0</v>
      </c>
      <c r="Q32" s="164">
        <v>0</v>
      </c>
      <c r="R32" s="169">
        <f t="shared" si="5"/>
        <v>0</v>
      </c>
    </row>
    <row r="33" spans="1:18" s="138" customFormat="1" ht="12.75" thickTop="1" thickBot="1">
      <c r="A33" s="160" t="s">
        <v>55</v>
      </c>
      <c r="B33" s="161">
        <v>2230</v>
      </c>
      <c r="C33" s="161">
        <v>110</v>
      </c>
      <c r="D33" s="344">
        <f>[1]МАТІВ!$E$69</f>
        <v>8670</v>
      </c>
      <c r="E33" s="164"/>
      <c r="F33" s="164">
        <v>0</v>
      </c>
      <c r="G33" s="344">
        <f>[1]МАТІВ!$U$69</f>
        <v>1867.84</v>
      </c>
      <c r="H33" s="344">
        <f>[1]МАТІВ!$AK$69</f>
        <v>0</v>
      </c>
      <c r="I33" s="344">
        <f>[1]МАТІВ!$BA$69</f>
        <v>0</v>
      </c>
      <c r="J33" s="344">
        <f>[1]МАТІВ!$BQ$69</f>
        <v>0</v>
      </c>
      <c r="K33" s="158">
        <f t="shared" si="3"/>
        <v>1867.84</v>
      </c>
      <c r="L33" s="344">
        <f>[1]МАТІВ!$U$70</f>
        <v>1867.84</v>
      </c>
      <c r="M33" s="344">
        <f>[1]МАТІВ!$AK$70</f>
        <v>0</v>
      </c>
      <c r="N33" s="344">
        <f>[1]МАТІВ!$BA$70</f>
        <v>0</v>
      </c>
      <c r="O33" s="344">
        <f>[1]МАТІВ!$BQ$70</f>
        <v>0</v>
      </c>
      <c r="P33" s="164">
        <f t="shared" si="7"/>
        <v>1867.84</v>
      </c>
      <c r="Q33" s="164">
        <v>0</v>
      </c>
      <c r="R33" s="169">
        <f t="shared" si="5"/>
        <v>0</v>
      </c>
    </row>
    <row r="34" spans="1:18" s="226" customFormat="1" ht="12.75" thickTop="1" thickBot="1">
      <c r="A34" s="231" t="s">
        <v>56</v>
      </c>
      <c r="B34" s="232">
        <v>2240</v>
      </c>
      <c r="C34" s="232">
        <v>120</v>
      </c>
      <c r="D34" s="344">
        <f>[1]МАТІВ!$E$121</f>
        <v>106630</v>
      </c>
      <c r="E34" s="163">
        <v>0</v>
      </c>
      <c r="F34" s="164">
        <v>0</v>
      </c>
      <c r="G34" s="344">
        <f>[1]МАТІВ!$U$121</f>
        <v>12386.28</v>
      </c>
      <c r="H34" s="344">
        <f>[1]МАТІВ!$AK$121</f>
        <v>3511.1600000000003</v>
      </c>
      <c r="I34" s="344">
        <f>[1]МАТІВ!$BA$121</f>
        <v>0</v>
      </c>
      <c r="J34" s="344">
        <f>[1]МАТІВ!$BQ$121</f>
        <v>0</v>
      </c>
      <c r="K34" s="158">
        <f t="shared" si="3"/>
        <v>15897.44</v>
      </c>
      <c r="L34" s="344">
        <f>[1]МАТІВ!$U$122</f>
        <v>12386.28</v>
      </c>
      <c r="M34" s="344">
        <f>[1]МАТІВ!$AK$122</f>
        <v>3511.1600000000003</v>
      </c>
      <c r="N34" s="344">
        <f>[1]МАТІВ!$BA$122</f>
        <v>0</v>
      </c>
      <c r="O34" s="344">
        <f>[1]МАТІВ!$BQ$122</f>
        <v>0</v>
      </c>
      <c r="P34" s="164">
        <f t="shared" si="7"/>
        <v>15897.44</v>
      </c>
      <c r="Q34" s="164">
        <v>0</v>
      </c>
      <c r="R34" s="169">
        <f t="shared" si="5"/>
        <v>0</v>
      </c>
    </row>
    <row r="35" spans="1:18" s="138" customFormat="1" ht="12.75" thickTop="1" thickBot="1">
      <c r="A35" s="160" t="s">
        <v>57</v>
      </c>
      <c r="B35" s="161">
        <v>2250</v>
      </c>
      <c r="C35" s="161">
        <v>130</v>
      </c>
      <c r="D35" s="344">
        <f>[1]МАТІВ!$E$124</f>
        <v>1000</v>
      </c>
      <c r="E35" s="163">
        <v>0</v>
      </c>
      <c r="F35" s="164">
        <v>0</v>
      </c>
      <c r="G35" s="344">
        <f>[1]МАТІВ!$U$124</f>
        <v>0</v>
      </c>
      <c r="H35" s="344">
        <f>[1]МАТІВ!$AK$124</f>
        <v>0</v>
      </c>
      <c r="I35" s="344">
        <f>[1]МАТІВ!$BA$124</f>
        <v>0</v>
      </c>
      <c r="J35" s="344">
        <f>[1]МАТІВ!$BQ$124</f>
        <v>0</v>
      </c>
      <c r="K35" s="158">
        <f t="shared" si="3"/>
        <v>0</v>
      </c>
      <c r="L35" s="344">
        <f>[1]МАТІВ!$U$125</f>
        <v>0</v>
      </c>
      <c r="M35" s="344">
        <f>[1]МАТІВ!$AK$125</f>
        <v>0</v>
      </c>
      <c r="N35" s="344">
        <f>[1]МАТІВ!$BA$125</f>
        <v>0</v>
      </c>
      <c r="O35" s="344">
        <f>[1]МАТІВ!$BQ$125</f>
        <v>0</v>
      </c>
      <c r="P35" s="164">
        <f t="shared" si="7"/>
        <v>0</v>
      </c>
      <c r="Q35" s="164">
        <v>0</v>
      </c>
      <c r="R35" s="169">
        <f t="shared" si="5"/>
        <v>0</v>
      </c>
    </row>
    <row r="36" spans="1:18" s="138" customFormat="1" ht="12.75" thickTop="1" thickBot="1">
      <c r="A36" s="170" t="s">
        <v>58</v>
      </c>
      <c r="B36" s="161">
        <v>2260</v>
      </c>
      <c r="C36" s="161">
        <v>140</v>
      </c>
      <c r="D36" s="164"/>
      <c r="E36" s="163">
        <v>0</v>
      </c>
      <c r="F36" s="164">
        <v>0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>
        <f t="shared" si="7"/>
        <v>0</v>
      </c>
      <c r="Q36" s="164">
        <v>0</v>
      </c>
      <c r="R36" s="169">
        <f t="shared" si="5"/>
        <v>0</v>
      </c>
    </row>
    <row r="37" spans="1:18" s="138" customFormat="1" ht="12.75" thickTop="1" thickBot="1">
      <c r="A37" s="170" t="s">
        <v>59</v>
      </c>
      <c r="B37" s="156">
        <v>2270</v>
      </c>
      <c r="C37" s="156">
        <v>150</v>
      </c>
      <c r="D37" s="172">
        <f>SUM(D38:D43)</f>
        <v>392050</v>
      </c>
      <c r="E37" s="224"/>
      <c r="F37" s="172">
        <f t="shared" ref="F37:R37" si="8">SUM(F38:F43)</f>
        <v>0</v>
      </c>
      <c r="G37" s="172">
        <f t="shared" si="8"/>
        <v>17078.22</v>
      </c>
      <c r="H37" s="172">
        <f t="shared" si="8"/>
        <v>17900.95</v>
      </c>
      <c r="I37" s="172">
        <f t="shared" si="8"/>
        <v>0</v>
      </c>
      <c r="J37" s="172">
        <f t="shared" si="8"/>
        <v>0</v>
      </c>
      <c r="K37" s="172">
        <f t="shared" si="8"/>
        <v>34979.17</v>
      </c>
      <c r="L37" s="172">
        <f t="shared" si="8"/>
        <v>17078.22</v>
      </c>
      <c r="M37" s="172">
        <f t="shared" si="8"/>
        <v>17446.770000000004</v>
      </c>
      <c r="N37" s="172">
        <f t="shared" si="8"/>
        <v>0</v>
      </c>
      <c r="O37" s="172">
        <f t="shared" si="8"/>
        <v>0</v>
      </c>
      <c r="P37" s="172">
        <f t="shared" si="8"/>
        <v>34524.990000000005</v>
      </c>
      <c r="Q37" s="172">
        <f t="shared" si="8"/>
        <v>0</v>
      </c>
      <c r="R37" s="172">
        <f t="shared" si="8"/>
        <v>454.17999999999847</v>
      </c>
    </row>
    <row r="38" spans="1:18" s="138" customFormat="1" ht="12.75" thickTop="1" thickBot="1">
      <c r="A38" s="165" t="s">
        <v>60</v>
      </c>
      <c r="B38" s="154">
        <v>2271</v>
      </c>
      <c r="C38" s="154">
        <v>160</v>
      </c>
      <c r="D38" s="351">
        <f>[1]МАТІВ!$E$127</f>
        <v>0</v>
      </c>
      <c r="E38" s="168">
        <v>0</v>
      </c>
      <c r="F38" s="167">
        <v>0</v>
      </c>
      <c r="G38" s="351">
        <f>[1]МАТІВ!$U$127</f>
        <v>0</v>
      </c>
      <c r="H38" s="351">
        <f>[1]МАТІВ!$AK$127</f>
        <v>0</v>
      </c>
      <c r="I38" s="351">
        <f>[1]МАТІВ!$BA$127</f>
        <v>0</v>
      </c>
      <c r="J38" s="351">
        <f>[1]МАТІВ!$BQ$127</f>
        <v>0</v>
      </c>
      <c r="K38" s="158">
        <f>G38+H38+I38+J38</f>
        <v>0</v>
      </c>
      <c r="L38" s="351">
        <f>[1]МАТІВ!$U$128</f>
        <v>0</v>
      </c>
      <c r="M38" s="351">
        <f>[1]МАТІВ!$AK$128</f>
        <v>0</v>
      </c>
      <c r="N38" s="351">
        <f>[1]МАТІВ!$BA$128</f>
        <v>0</v>
      </c>
      <c r="O38" s="351">
        <f>[1]МАТІВ!$BQ$128</f>
        <v>0</v>
      </c>
      <c r="P38" s="167">
        <f t="shared" ref="P38:P43" si="9">L38+M38+N38+O38</f>
        <v>0</v>
      </c>
      <c r="Q38" s="167">
        <v>0</v>
      </c>
      <c r="R38" s="169">
        <f t="shared" ref="R38:R43" si="10">K38-P38</f>
        <v>0</v>
      </c>
    </row>
    <row r="39" spans="1:18" s="138" customFormat="1" ht="12.75" thickTop="1" thickBot="1">
      <c r="A39" s="165" t="s">
        <v>61</v>
      </c>
      <c r="B39" s="154">
        <v>2272</v>
      </c>
      <c r="C39" s="154">
        <v>170</v>
      </c>
      <c r="D39" s="351">
        <f>[1]МАТІВ!$E$129</f>
        <v>0</v>
      </c>
      <c r="E39" s="168">
        <v>0</v>
      </c>
      <c r="F39" s="167">
        <v>0</v>
      </c>
      <c r="G39" s="351">
        <f>[1]МАТІВ!$U$129</f>
        <v>0</v>
      </c>
      <c r="H39" s="351">
        <f>[1]МАТІВ!$AK$129</f>
        <v>0</v>
      </c>
      <c r="I39" s="351">
        <f>[1]МАТІВ!$BA$129</f>
        <v>0</v>
      </c>
      <c r="J39" s="351">
        <f>[1]МАТІВ!$BQ$129</f>
        <v>0</v>
      </c>
      <c r="K39" s="158">
        <f>G39+H39+I39+J39</f>
        <v>0</v>
      </c>
      <c r="L39" s="351">
        <f>[1]МАТІВ!$U$130</f>
        <v>0</v>
      </c>
      <c r="M39" s="351">
        <f>[1]МАТІВ!$AK$130</f>
        <v>0</v>
      </c>
      <c r="N39" s="351">
        <f>[1]МАТІВ!$BA$130</f>
        <v>0</v>
      </c>
      <c r="O39" s="351">
        <f>[1]МАТІВ!$BQ$130</f>
        <v>0</v>
      </c>
      <c r="P39" s="167">
        <f t="shared" si="9"/>
        <v>0</v>
      </c>
      <c r="Q39" s="167">
        <v>0</v>
      </c>
      <c r="R39" s="169">
        <f t="shared" si="10"/>
        <v>0</v>
      </c>
    </row>
    <row r="40" spans="1:18" s="138" customFormat="1" ht="12.75" thickTop="1" thickBot="1">
      <c r="A40" s="165" t="s">
        <v>62</v>
      </c>
      <c r="B40" s="154">
        <v>2273</v>
      </c>
      <c r="C40" s="154">
        <v>180</v>
      </c>
      <c r="D40" s="351">
        <f>[1]МАТІВ!$E$131</f>
        <v>25350</v>
      </c>
      <c r="E40" s="168">
        <v>0</v>
      </c>
      <c r="F40" s="167">
        <v>0</v>
      </c>
      <c r="G40" s="351">
        <f>[1]МАТІВ!$U$131</f>
        <v>550</v>
      </c>
      <c r="H40" s="351">
        <f>[1]МАТІВ!$AK$131</f>
        <v>9232.81</v>
      </c>
      <c r="I40" s="351">
        <f>[1]МАТІВ!$BA$131</f>
        <v>0</v>
      </c>
      <c r="J40" s="351">
        <f>[1]МАТІВ!$BQ$131</f>
        <v>0</v>
      </c>
      <c r="K40" s="158">
        <f>G40+H40+I40+J40</f>
        <v>9782.81</v>
      </c>
      <c r="L40" s="351">
        <f>[1]МАТІВ!$U$132</f>
        <v>550</v>
      </c>
      <c r="M40" s="351">
        <f>[1]МАТІВ!$AK$132</f>
        <v>8778.630000000001</v>
      </c>
      <c r="N40" s="351">
        <f>[1]МАТІВ!$BA$132</f>
        <v>0</v>
      </c>
      <c r="O40" s="351">
        <f>[1]МАТІВ!$BQ$132</f>
        <v>0</v>
      </c>
      <c r="P40" s="167">
        <f t="shared" si="9"/>
        <v>9328.630000000001</v>
      </c>
      <c r="Q40" s="167">
        <v>0</v>
      </c>
      <c r="R40" s="169">
        <f t="shared" si="10"/>
        <v>454.17999999999847</v>
      </c>
    </row>
    <row r="41" spans="1:18" s="138" customFormat="1" ht="12.75" thickTop="1" thickBot="1">
      <c r="A41" s="165" t="s">
        <v>170</v>
      </c>
      <c r="B41" s="154">
        <v>2274</v>
      </c>
      <c r="C41" s="154">
        <v>190</v>
      </c>
      <c r="D41" s="351">
        <f>[1]МАТІВ!$E$133</f>
        <v>366700</v>
      </c>
      <c r="E41" s="168">
        <v>0</v>
      </c>
      <c r="F41" s="167">
        <v>0</v>
      </c>
      <c r="G41" s="351">
        <f>[1]МАТІВ!$U$133</f>
        <v>16528.22</v>
      </c>
      <c r="H41" s="351">
        <f>[1]МАТІВ!$AK$133</f>
        <v>8668.1400000000012</v>
      </c>
      <c r="I41" s="351">
        <f>[1]МАТІВ!$BA$133</f>
        <v>0</v>
      </c>
      <c r="J41" s="351">
        <f>[1]МАТІВ!$BQ$133</f>
        <v>0</v>
      </c>
      <c r="K41" s="158">
        <f>G41+H41+I41+J41</f>
        <v>25196.36</v>
      </c>
      <c r="L41" s="351">
        <f>[1]МАТІВ!$U$134</f>
        <v>16528.22</v>
      </c>
      <c r="M41" s="351">
        <f>[1]МАТІВ!$AK$134</f>
        <v>8668.1400000000012</v>
      </c>
      <c r="N41" s="351">
        <f>[1]МАТІВ!$BA$134</f>
        <v>0</v>
      </c>
      <c r="O41" s="351">
        <f>[1]МАТІВ!$BQ$134</f>
        <v>0</v>
      </c>
      <c r="P41" s="167">
        <f t="shared" si="9"/>
        <v>25196.36</v>
      </c>
      <c r="Q41" s="167">
        <v>0</v>
      </c>
      <c r="R41" s="169">
        <f t="shared" si="10"/>
        <v>0</v>
      </c>
    </row>
    <row r="42" spans="1:18" s="138" customFormat="1" ht="12.75" thickTop="1" thickBot="1">
      <c r="A42" s="165" t="s">
        <v>171</v>
      </c>
      <c r="B42" s="154">
        <v>2275</v>
      </c>
      <c r="C42" s="154">
        <v>200</v>
      </c>
      <c r="D42" s="351">
        <f>[1]МАТІВ!$E$135</f>
        <v>0</v>
      </c>
      <c r="E42" s="168">
        <v>0</v>
      </c>
      <c r="F42" s="167">
        <v>0</v>
      </c>
      <c r="G42" s="351">
        <f>[1]МАТІВ!$U$135</f>
        <v>0</v>
      </c>
      <c r="H42" s="351">
        <f>[1]МАТІВ!$AK$135</f>
        <v>0</v>
      </c>
      <c r="I42" s="351">
        <f>[1]МАТІВ!$BA$135</f>
        <v>0</v>
      </c>
      <c r="J42" s="351">
        <f>[1]МАТІВ!$BQ$135</f>
        <v>0</v>
      </c>
      <c r="K42" s="158">
        <f>G42+H42+I42+J42</f>
        <v>0</v>
      </c>
      <c r="L42" s="351">
        <f>[1]МАТІВ!$U$136</f>
        <v>0</v>
      </c>
      <c r="M42" s="351">
        <f>[1]МАТІВ!$AK$136</f>
        <v>0</v>
      </c>
      <c r="N42" s="351">
        <f>[1]МАТІВ!$BA$136</f>
        <v>0</v>
      </c>
      <c r="O42" s="351">
        <f>[1]МАТІВ!$BQ$136</f>
        <v>0</v>
      </c>
      <c r="P42" s="167">
        <f t="shared" si="9"/>
        <v>0</v>
      </c>
      <c r="Q42" s="167">
        <v>0</v>
      </c>
      <c r="R42" s="169">
        <f t="shared" si="10"/>
        <v>0</v>
      </c>
    </row>
    <row r="43" spans="1:18" s="138" customFormat="1" ht="12.75" thickTop="1" thickBot="1">
      <c r="A43" s="165" t="s">
        <v>63</v>
      </c>
      <c r="B43" s="154">
        <v>2276</v>
      </c>
      <c r="C43" s="154">
        <v>210</v>
      </c>
      <c r="D43" s="167">
        <v>0</v>
      </c>
      <c r="E43" s="168">
        <v>0</v>
      </c>
      <c r="F43" s="167">
        <v>0</v>
      </c>
      <c r="G43" s="167">
        <f>P43</f>
        <v>0</v>
      </c>
      <c r="H43" s="167"/>
      <c r="I43" s="167"/>
      <c r="J43" s="167"/>
      <c r="K43" s="167"/>
      <c r="L43" s="167"/>
      <c r="M43" s="167"/>
      <c r="N43" s="167"/>
      <c r="O43" s="167"/>
      <c r="P43" s="167">
        <f t="shared" si="9"/>
        <v>0</v>
      </c>
      <c r="Q43" s="167">
        <v>0</v>
      </c>
      <c r="R43" s="169">
        <f t="shared" si="10"/>
        <v>0</v>
      </c>
    </row>
    <row r="44" spans="1:18" s="138" customFormat="1" ht="13.5" customHeight="1" thickTop="1" thickBot="1">
      <c r="A44" s="170" t="s">
        <v>64</v>
      </c>
      <c r="B44" s="156">
        <v>2280</v>
      </c>
      <c r="C44" s="156">
        <v>220</v>
      </c>
      <c r="D44" s="172">
        <f>SUM(D45:D46)</f>
        <v>5120</v>
      </c>
      <c r="E44" s="172">
        <f t="shared" ref="E44:R44" si="11">SUM(E45:E46)</f>
        <v>0</v>
      </c>
      <c r="F44" s="172">
        <f t="shared" si="11"/>
        <v>0</v>
      </c>
      <c r="G44" s="172">
        <f t="shared" si="11"/>
        <v>0</v>
      </c>
      <c r="H44" s="172">
        <f t="shared" si="11"/>
        <v>0</v>
      </c>
      <c r="I44" s="172">
        <f t="shared" si="11"/>
        <v>0</v>
      </c>
      <c r="J44" s="172">
        <f t="shared" si="11"/>
        <v>0</v>
      </c>
      <c r="K44" s="172">
        <f t="shared" si="11"/>
        <v>0</v>
      </c>
      <c r="L44" s="172">
        <f t="shared" si="11"/>
        <v>0</v>
      </c>
      <c r="M44" s="172">
        <f t="shared" si="11"/>
        <v>0</v>
      </c>
      <c r="N44" s="172">
        <f t="shared" si="11"/>
        <v>0</v>
      </c>
      <c r="O44" s="172">
        <f t="shared" si="11"/>
        <v>0</v>
      </c>
      <c r="P44" s="172">
        <f t="shared" si="11"/>
        <v>0</v>
      </c>
      <c r="Q44" s="172">
        <f t="shared" si="11"/>
        <v>0</v>
      </c>
      <c r="R44" s="172">
        <f t="shared" si="11"/>
        <v>0</v>
      </c>
    </row>
    <row r="45" spans="1:18" s="138" customFormat="1" ht="12.75" customHeight="1" thickTop="1" thickBot="1">
      <c r="A45" s="173" t="s">
        <v>65</v>
      </c>
      <c r="B45" s="154">
        <v>2281</v>
      </c>
      <c r="C45" s="154">
        <v>230</v>
      </c>
      <c r="D45" s="167">
        <v>0</v>
      </c>
      <c r="E45" s="167">
        <v>0</v>
      </c>
      <c r="F45" s="167">
        <v>0</v>
      </c>
      <c r="G45" s="167">
        <v>0</v>
      </c>
      <c r="H45" s="167"/>
      <c r="I45" s="167"/>
      <c r="J45" s="167"/>
      <c r="K45" s="167"/>
      <c r="L45" s="167"/>
      <c r="M45" s="167"/>
      <c r="N45" s="167"/>
      <c r="O45" s="167"/>
      <c r="P45" s="167">
        <f>L45+M45+N45+O45</f>
        <v>0</v>
      </c>
      <c r="Q45" s="167">
        <v>0</v>
      </c>
      <c r="R45" s="169">
        <f>K45-P45</f>
        <v>0</v>
      </c>
    </row>
    <row r="46" spans="1:18" s="138" customFormat="1" ht="12.75" customHeight="1" thickTop="1" thickBot="1">
      <c r="A46" s="174" t="s">
        <v>66</v>
      </c>
      <c r="B46" s="154">
        <v>2282</v>
      </c>
      <c r="C46" s="154">
        <v>240</v>
      </c>
      <c r="D46" s="351">
        <f>[1]МАТІВ!$E$143</f>
        <v>5120</v>
      </c>
      <c r="E46" s="167"/>
      <c r="F46" s="167">
        <v>0</v>
      </c>
      <c r="G46" s="351">
        <f>[1]МАТІВ!$U$143</f>
        <v>0</v>
      </c>
      <c r="H46" s="351">
        <f>[1]МАТІВ!$AK$143</f>
        <v>0</v>
      </c>
      <c r="I46" s="351">
        <f>[1]МАТІВ!$BA$143</f>
        <v>0</v>
      </c>
      <c r="J46" s="351">
        <f>[1]МАТІВ!$BQ$143</f>
        <v>0</v>
      </c>
      <c r="K46" s="158">
        <f>G46+H46+I46+J46</f>
        <v>0</v>
      </c>
      <c r="L46" s="351">
        <f>[1]МАТІВ!$U$144</f>
        <v>0</v>
      </c>
      <c r="M46" s="351">
        <f>[1]МАТІВ!$AK$144</f>
        <v>0</v>
      </c>
      <c r="N46" s="351">
        <f>[1]МАТІВ!$BA$144</f>
        <v>0</v>
      </c>
      <c r="O46" s="351">
        <f>[1]МАТІВ!$BQ$144</f>
        <v>0</v>
      </c>
      <c r="P46" s="167">
        <f>L46+M46+N46+O46</f>
        <v>0</v>
      </c>
      <c r="Q46" s="167">
        <v>0</v>
      </c>
      <c r="R46" s="169">
        <f>K46-P46</f>
        <v>0</v>
      </c>
    </row>
    <row r="47" spans="1:18" s="138" customFormat="1" ht="12.75" thickTop="1" thickBot="1">
      <c r="A47" s="159" t="s">
        <v>67</v>
      </c>
      <c r="B47" s="156">
        <v>2400</v>
      </c>
      <c r="C47" s="156">
        <v>250</v>
      </c>
      <c r="D47" s="172">
        <f>SUM(D48:D49)</f>
        <v>0</v>
      </c>
      <c r="E47" s="172">
        <f t="shared" ref="E47:R47" si="12">SUM(E48:E49)</f>
        <v>0</v>
      </c>
      <c r="F47" s="172">
        <f t="shared" si="12"/>
        <v>0</v>
      </c>
      <c r="G47" s="172">
        <f t="shared" si="12"/>
        <v>0</v>
      </c>
      <c r="H47" s="172">
        <f t="shared" si="12"/>
        <v>0</v>
      </c>
      <c r="I47" s="172">
        <f t="shared" si="12"/>
        <v>0</v>
      </c>
      <c r="J47" s="172">
        <f t="shared" si="12"/>
        <v>0</v>
      </c>
      <c r="K47" s="172">
        <f t="shared" si="12"/>
        <v>0</v>
      </c>
      <c r="L47" s="172">
        <f t="shared" si="12"/>
        <v>0</v>
      </c>
      <c r="M47" s="172">
        <f t="shared" si="12"/>
        <v>0</v>
      </c>
      <c r="N47" s="172">
        <f t="shared" si="12"/>
        <v>0</v>
      </c>
      <c r="O47" s="172">
        <f t="shared" si="12"/>
        <v>0</v>
      </c>
      <c r="P47" s="172">
        <f t="shared" si="12"/>
        <v>0</v>
      </c>
      <c r="Q47" s="172">
        <f t="shared" si="12"/>
        <v>0</v>
      </c>
      <c r="R47" s="172">
        <f t="shared" si="12"/>
        <v>0</v>
      </c>
    </row>
    <row r="48" spans="1:18" s="138" customFormat="1" ht="12.75" thickTop="1" thickBot="1">
      <c r="A48" s="175" t="s">
        <v>68</v>
      </c>
      <c r="B48" s="161">
        <v>2410</v>
      </c>
      <c r="C48" s="161">
        <v>260</v>
      </c>
      <c r="D48" s="164">
        <v>0</v>
      </c>
      <c r="E48" s="163">
        <v>0</v>
      </c>
      <c r="F48" s="164">
        <v>0</v>
      </c>
      <c r="G48" s="164">
        <v>0</v>
      </c>
      <c r="H48" s="164"/>
      <c r="I48" s="164"/>
      <c r="J48" s="164"/>
      <c r="K48" s="164"/>
      <c r="L48" s="164"/>
      <c r="M48" s="164"/>
      <c r="N48" s="164"/>
      <c r="O48" s="164"/>
      <c r="P48" s="164">
        <v>0</v>
      </c>
      <c r="Q48" s="164">
        <v>0</v>
      </c>
      <c r="R48" s="169">
        <f t="shared" ref="R48:R87" si="13">K48-P48</f>
        <v>0</v>
      </c>
    </row>
    <row r="49" spans="1:18" s="138" customFormat="1" ht="12.75" thickTop="1" thickBot="1">
      <c r="A49" s="175" t="s">
        <v>69</v>
      </c>
      <c r="B49" s="161">
        <v>2420</v>
      </c>
      <c r="C49" s="161">
        <v>270</v>
      </c>
      <c r="D49" s="164">
        <v>0</v>
      </c>
      <c r="E49" s="163">
        <v>0</v>
      </c>
      <c r="F49" s="164">
        <v>0</v>
      </c>
      <c r="G49" s="164">
        <v>0</v>
      </c>
      <c r="H49" s="164"/>
      <c r="I49" s="164"/>
      <c r="J49" s="164"/>
      <c r="K49" s="164"/>
      <c r="L49" s="164"/>
      <c r="M49" s="164"/>
      <c r="N49" s="164"/>
      <c r="O49" s="164"/>
      <c r="P49" s="164">
        <v>0</v>
      </c>
      <c r="Q49" s="164">
        <v>0</v>
      </c>
      <c r="R49" s="169">
        <f t="shared" si="13"/>
        <v>0</v>
      </c>
    </row>
    <row r="50" spans="1:18" s="138" customFormat="1" ht="12" customHeight="1" thickTop="1" thickBot="1">
      <c r="A50" s="176" t="s">
        <v>70</v>
      </c>
      <c r="B50" s="156">
        <v>2600</v>
      </c>
      <c r="C50" s="156">
        <v>280</v>
      </c>
      <c r="D50" s="172">
        <f>SUM(D51:D53)</f>
        <v>0</v>
      </c>
      <c r="E50" s="172">
        <f t="shared" ref="E50:R50" si="14">SUM(E51:E53)</f>
        <v>0</v>
      </c>
      <c r="F50" s="172">
        <f t="shared" si="14"/>
        <v>0</v>
      </c>
      <c r="G50" s="172">
        <f t="shared" si="14"/>
        <v>0</v>
      </c>
      <c r="H50" s="172">
        <f t="shared" si="14"/>
        <v>0</v>
      </c>
      <c r="I50" s="172">
        <f t="shared" si="14"/>
        <v>0</v>
      </c>
      <c r="J50" s="172">
        <f t="shared" si="14"/>
        <v>0</v>
      </c>
      <c r="K50" s="172">
        <f t="shared" si="14"/>
        <v>0</v>
      </c>
      <c r="L50" s="172">
        <f t="shared" si="14"/>
        <v>0</v>
      </c>
      <c r="M50" s="172">
        <f t="shared" si="14"/>
        <v>0</v>
      </c>
      <c r="N50" s="172">
        <f t="shared" si="14"/>
        <v>0</v>
      </c>
      <c r="O50" s="172">
        <f t="shared" si="14"/>
        <v>0</v>
      </c>
      <c r="P50" s="172">
        <f t="shared" si="14"/>
        <v>0</v>
      </c>
      <c r="Q50" s="172">
        <f t="shared" si="14"/>
        <v>0</v>
      </c>
      <c r="R50" s="172">
        <f t="shared" si="14"/>
        <v>0</v>
      </c>
    </row>
    <row r="51" spans="1:18" s="138" customFormat="1" ht="12.75" thickTop="1" thickBot="1">
      <c r="A51" s="170" t="s">
        <v>71</v>
      </c>
      <c r="B51" s="161">
        <v>2610</v>
      </c>
      <c r="C51" s="161">
        <v>290</v>
      </c>
      <c r="D51" s="177">
        <v>0</v>
      </c>
      <c r="E51" s="178">
        <v>0</v>
      </c>
      <c r="F51" s="177">
        <v>0</v>
      </c>
      <c r="G51" s="177">
        <v>0</v>
      </c>
      <c r="H51" s="177"/>
      <c r="I51" s="177"/>
      <c r="J51" s="177"/>
      <c r="K51" s="177"/>
      <c r="L51" s="177"/>
      <c r="M51" s="177"/>
      <c r="N51" s="177"/>
      <c r="O51" s="177"/>
      <c r="P51" s="177">
        <v>0</v>
      </c>
      <c r="Q51" s="177">
        <v>0</v>
      </c>
      <c r="R51" s="169">
        <f t="shared" si="13"/>
        <v>0</v>
      </c>
    </row>
    <row r="52" spans="1:18" s="138" customFormat="1" ht="12.75" thickTop="1" thickBot="1">
      <c r="A52" s="170" t="s">
        <v>72</v>
      </c>
      <c r="B52" s="161">
        <v>2620</v>
      </c>
      <c r="C52" s="161">
        <v>300</v>
      </c>
      <c r="D52" s="177">
        <v>0</v>
      </c>
      <c r="E52" s="178">
        <v>0</v>
      </c>
      <c r="F52" s="177">
        <v>0</v>
      </c>
      <c r="G52" s="177">
        <v>0</v>
      </c>
      <c r="H52" s="177"/>
      <c r="I52" s="177"/>
      <c r="J52" s="177"/>
      <c r="K52" s="177"/>
      <c r="L52" s="177"/>
      <c r="M52" s="177"/>
      <c r="N52" s="177"/>
      <c r="O52" s="177"/>
      <c r="P52" s="177">
        <v>0</v>
      </c>
      <c r="Q52" s="177">
        <v>0</v>
      </c>
      <c r="R52" s="169">
        <f t="shared" si="13"/>
        <v>0</v>
      </c>
    </row>
    <row r="53" spans="1:18" s="138" customFormat="1" ht="12.75" thickTop="1" thickBot="1">
      <c r="A53" s="175" t="s">
        <v>73</v>
      </c>
      <c r="B53" s="161">
        <v>2630</v>
      </c>
      <c r="C53" s="161">
        <v>310</v>
      </c>
      <c r="D53" s="177">
        <v>0</v>
      </c>
      <c r="E53" s="178">
        <v>0</v>
      </c>
      <c r="F53" s="177">
        <v>0</v>
      </c>
      <c r="G53" s="177">
        <v>0</v>
      </c>
      <c r="H53" s="177"/>
      <c r="I53" s="177"/>
      <c r="J53" s="177"/>
      <c r="K53" s="177"/>
      <c r="L53" s="177"/>
      <c r="M53" s="177"/>
      <c r="N53" s="177"/>
      <c r="O53" s="177"/>
      <c r="P53" s="177">
        <v>0</v>
      </c>
      <c r="Q53" s="177">
        <v>0</v>
      </c>
      <c r="R53" s="169">
        <f t="shared" si="13"/>
        <v>0</v>
      </c>
    </row>
    <row r="54" spans="1:18" s="138" customFormat="1" ht="12.75" thickTop="1" thickBot="1">
      <c r="A54" s="171" t="s">
        <v>74</v>
      </c>
      <c r="B54" s="156">
        <v>2700</v>
      </c>
      <c r="C54" s="156">
        <v>320</v>
      </c>
      <c r="D54" s="179">
        <f>SUM(D55:D57)</f>
        <v>0</v>
      </c>
      <c r="E54" s="179">
        <f t="shared" ref="E54:R54" si="15">SUM(E55:E57)</f>
        <v>0</v>
      </c>
      <c r="F54" s="179">
        <f t="shared" si="15"/>
        <v>0</v>
      </c>
      <c r="G54" s="179">
        <f t="shared" si="15"/>
        <v>0</v>
      </c>
      <c r="H54" s="179">
        <f t="shared" si="15"/>
        <v>0</v>
      </c>
      <c r="I54" s="179">
        <f t="shared" si="15"/>
        <v>0</v>
      </c>
      <c r="J54" s="179">
        <f t="shared" si="15"/>
        <v>0</v>
      </c>
      <c r="K54" s="179">
        <f t="shared" si="15"/>
        <v>0</v>
      </c>
      <c r="L54" s="179">
        <f t="shared" si="15"/>
        <v>0</v>
      </c>
      <c r="M54" s="179">
        <f t="shared" si="15"/>
        <v>0</v>
      </c>
      <c r="N54" s="179">
        <f t="shared" si="15"/>
        <v>0</v>
      </c>
      <c r="O54" s="179">
        <f t="shared" si="15"/>
        <v>0</v>
      </c>
      <c r="P54" s="179">
        <f t="shared" si="15"/>
        <v>0</v>
      </c>
      <c r="Q54" s="179">
        <f t="shared" si="15"/>
        <v>0</v>
      </c>
      <c r="R54" s="179">
        <f t="shared" si="15"/>
        <v>0</v>
      </c>
    </row>
    <row r="55" spans="1:18" s="138" customFormat="1" ht="12.75" customHeight="1" thickTop="1" thickBot="1">
      <c r="A55" s="170" t="s">
        <v>75</v>
      </c>
      <c r="B55" s="161">
        <v>2710</v>
      </c>
      <c r="C55" s="161">
        <v>330</v>
      </c>
      <c r="D55" s="177">
        <v>0</v>
      </c>
      <c r="E55" s="178">
        <v>0</v>
      </c>
      <c r="F55" s="177">
        <v>0</v>
      </c>
      <c r="G55" s="177">
        <v>0</v>
      </c>
      <c r="H55" s="177"/>
      <c r="I55" s="177"/>
      <c r="J55" s="177"/>
      <c r="K55" s="177"/>
      <c r="L55" s="177"/>
      <c r="M55" s="177"/>
      <c r="N55" s="177"/>
      <c r="O55" s="177"/>
      <c r="P55" s="177">
        <v>0</v>
      </c>
      <c r="Q55" s="177">
        <v>0</v>
      </c>
      <c r="R55" s="169">
        <f t="shared" si="13"/>
        <v>0</v>
      </c>
    </row>
    <row r="56" spans="1:18" s="138" customFormat="1" ht="12.75" thickTop="1" thickBot="1">
      <c r="A56" s="170" t="s">
        <v>76</v>
      </c>
      <c r="B56" s="161">
        <v>2720</v>
      </c>
      <c r="C56" s="161">
        <v>340</v>
      </c>
      <c r="D56" s="177">
        <v>0</v>
      </c>
      <c r="E56" s="178">
        <v>0</v>
      </c>
      <c r="F56" s="177">
        <v>0</v>
      </c>
      <c r="G56" s="177">
        <v>0</v>
      </c>
      <c r="H56" s="177"/>
      <c r="I56" s="177"/>
      <c r="J56" s="177"/>
      <c r="K56" s="177"/>
      <c r="L56" s="177"/>
      <c r="M56" s="177"/>
      <c r="N56" s="177"/>
      <c r="O56" s="177"/>
      <c r="P56" s="177">
        <v>0</v>
      </c>
      <c r="Q56" s="177">
        <v>0</v>
      </c>
      <c r="R56" s="169">
        <f t="shared" si="13"/>
        <v>0</v>
      </c>
    </row>
    <row r="57" spans="1:18" s="226" customFormat="1" ht="12.75" thickTop="1" thickBot="1">
      <c r="A57" s="233" t="s">
        <v>77</v>
      </c>
      <c r="B57" s="232">
        <v>2730</v>
      </c>
      <c r="C57" s="232">
        <v>350</v>
      </c>
      <c r="D57" s="345">
        <f>[1]МАТІВ!$E$145</f>
        <v>0</v>
      </c>
      <c r="E57" s="178">
        <v>0</v>
      </c>
      <c r="F57" s="177">
        <v>0</v>
      </c>
      <c r="G57" s="345">
        <f>[1]МАТІВ!$U$145</f>
        <v>0</v>
      </c>
      <c r="H57" s="345">
        <f>[1]МАТІВ!$AK$145</f>
        <v>0</v>
      </c>
      <c r="I57" s="345">
        <f>[1]МАТІВ!$BA$145</f>
        <v>0</v>
      </c>
      <c r="J57" s="345">
        <f>[1]МАТІВ!$BQ$145</f>
        <v>0</v>
      </c>
      <c r="K57" s="158">
        <f>G57+H57+I57+J57</f>
        <v>0</v>
      </c>
      <c r="L57" s="345">
        <f>[1]МАТІВ!$U$145</f>
        <v>0</v>
      </c>
      <c r="M57" s="345">
        <f>[1]МАТІВ!$AK$145</f>
        <v>0</v>
      </c>
      <c r="N57" s="351">
        <f>[1]МАТІВ!$BA$145</f>
        <v>0</v>
      </c>
      <c r="O57" s="351">
        <f>[1]МАТІВ!$BQ$145</f>
        <v>0</v>
      </c>
      <c r="P57" s="177"/>
      <c r="Q57" s="177">
        <v>0</v>
      </c>
      <c r="R57" s="169">
        <f t="shared" si="13"/>
        <v>0</v>
      </c>
    </row>
    <row r="58" spans="1:18" s="138" customFormat="1" ht="12.75" thickTop="1" thickBot="1">
      <c r="A58" s="171" t="s">
        <v>78</v>
      </c>
      <c r="B58" s="156">
        <v>2800</v>
      </c>
      <c r="C58" s="156">
        <v>360</v>
      </c>
      <c r="D58" s="352">
        <f>[1]МАТІВ!$E$151</f>
        <v>5190</v>
      </c>
      <c r="E58" s="179">
        <v>0</v>
      </c>
      <c r="F58" s="180">
        <v>0</v>
      </c>
      <c r="G58" s="352">
        <f>[1]МАТІВ!$U$151</f>
        <v>300</v>
      </c>
      <c r="H58" s="352">
        <f>[1]МАТІВ!$AK$151</f>
        <v>1450</v>
      </c>
      <c r="I58" s="352">
        <f>[1]МАТІВ!$BA$151</f>
        <v>0</v>
      </c>
      <c r="J58" s="352">
        <f>[1]МАТІВ!$BQ$151</f>
        <v>0</v>
      </c>
      <c r="K58" s="158">
        <f>G58+H58+I58+J58</f>
        <v>1750</v>
      </c>
      <c r="L58" s="352">
        <f>[1]МАТІВ!$U$152</f>
        <v>300</v>
      </c>
      <c r="M58" s="352">
        <f>[1]МАТІВ!$AK$152</f>
        <v>1450</v>
      </c>
      <c r="N58" s="352">
        <f>[1]МАТІВ!$BA$152</f>
        <v>0</v>
      </c>
      <c r="O58" s="352">
        <f>[1]МАТІВ!$BQ$152</f>
        <v>0</v>
      </c>
      <c r="P58" s="180">
        <f>L58+M58+N58+O58</f>
        <v>1750</v>
      </c>
      <c r="Q58" s="180">
        <v>0</v>
      </c>
      <c r="R58" s="169">
        <f>K58-P58</f>
        <v>0</v>
      </c>
    </row>
    <row r="59" spans="1:18" s="138" customFormat="1" ht="12.75" thickTop="1" thickBot="1">
      <c r="A59" s="156" t="s">
        <v>79</v>
      </c>
      <c r="B59" s="156">
        <v>3000</v>
      </c>
      <c r="C59" s="156">
        <v>370</v>
      </c>
      <c r="D59" s="179">
        <f>D60+D74</f>
        <v>0</v>
      </c>
      <c r="E59" s="179">
        <f t="shared" ref="E59:R59" si="16">E60+E74</f>
        <v>0</v>
      </c>
      <c r="F59" s="179">
        <f t="shared" si="16"/>
        <v>0</v>
      </c>
      <c r="G59" s="179">
        <f t="shared" si="16"/>
        <v>0</v>
      </c>
      <c r="H59" s="179">
        <f t="shared" si="16"/>
        <v>0</v>
      </c>
      <c r="I59" s="179">
        <f t="shared" si="16"/>
        <v>0</v>
      </c>
      <c r="J59" s="179">
        <f t="shared" si="16"/>
        <v>0</v>
      </c>
      <c r="K59" s="179">
        <f t="shared" si="16"/>
        <v>0</v>
      </c>
      <c r="L59" s="179">
        <f t="shared" si="16"/>
        <v>0</v>
      </c>
      <c r="M59" s="179">
        <f t="shared" si="16"/>
        <v>0</v>
      </c>
      <c r="N59" s="179">
        <f t="shared" si="16"/>
        <v>0</v>
      </c>
      <c r="O59" s="179">
        <f t="shared" si="16"/>
        <v>0</v>
      </c>
      <c r="P59" s="179">
        <f t="shared" si="16"/>
        <v>0</v>
      </c>
      <c r="Q59" s="179">
        <f t="shared" si="16"/>
        <v>0</v>
      </c>
      <c r="R59" s="179">
        <f t="shared" si="16"/>
        <v>0</v>
      </c>
    </row>
    <row r="60" spans="1:18" s="138" customFormat="1" ht="12.75" thickTop="1" thickBot="1">
      <c r="A60" s="159" t="s">
        <v>80</v>
      </c>
      <c r="B60" s="156">
        <v>3100</v>
      </c>
      <c r="C60" s="156">
        <v>380</v>
      </c>
      <c r="D60" s="179">
        <f>D61+D62+D65+D68+D72+D73</f>
        <v>0</v>
      </c>
      <c r="E60" s="179">
        <f t="shared" ref="E60:R60" si="17">E61+E62+E65+E68+E72+E73</f>
        <v>0</v>
      </c>
      <c r="F60" s="179">
        <f t="shared" si="17"/>
        <v>0</v>
      </c>
      <c r="G60" s="179">
        <f t="shared" si="17"/>
        <v>0</v>
      </c>
      <c r="H60" s="179">
        <f t="shared" si="17"/>
        <v>0</v>
      </c>
      <c r="I60" s="179">
        <f t="shared" si="17"/>
        <v>0</v>
      </c>
      <c r="J60" s="179">
        <f t="shared" si="17"/>
        <v>0</v>
      </c>
      <c r="K60" s="179">
        <f t="shared" si="17"/>
        <v>0</v>
      </c>
      <c r="L60" s="179">
        <f t="shared" si="17"/>
        <v>0</v>
      </c>
      <c r="M60" s="179">
        <f t="shared" si="17"/>
        <v>0</v>
      </c>
      <c r="N60" s="179">
        <f t="shared" si="17"/>
        <v>0</v>
      </c>
      <c r="O60" s="179">
        <f t="shared" si="17"/>
        <v>0</v>
      </c>
      <c r="P60" s="179">
        <f t="shared" si="17"/>
        <v>0</v>
      </c>
      <c r="Q60" s="179">
        <f t="shared" si="17"/>
        <v>0</v>
      </c>
      <c r="R60" s="179">
        <f t="shared" si="17"/>
        <v>0</v>
      </c>
    </row>
    <row r="61" spans="1:18" s="138" customFormat="1" ht="12.75" thickTop="1" thickBot="1">
      <c r="A61" s="170" t="s">
        <v>81</v>
      </c>
      <c r="B61" s="161">
        <v>3110</v>
      </c>
      <c r="C61" s="161">
        <v>390</v>
      </c>
      <c r="D61" s="177">
        <v>0</v>
      </c>
      <c r="E61" s="178">
        <v>0</v>
      </c>
      <c r="F61" s="177">
        <v>0</v>
      </c>
      <c r="G61" s="177">
        <v>0</v>
      </c>
      <c r="H61" s="177"/>
      <c r="I61" s="177"/>
      <c r="J61" s="177"/>
      <c r="K61" s="177"/>
      <c r="L61" s="177"/>
      <c r="M61" s="177"/>
      <c r="N61" s="177"/>
      <c r="O61" s="177"/>
      <c r="P61" s="177">
        <v>0</v>
      </c>
      <c r="Q61" s="177">
        <v>0</v>
      </c>
      <c r="R61" s="169">
        <f t="shared" si="13"/>
        <v>0</v>
      </c>
    </row>
    <row r="62" spans="1:18" s="138" customFormat="1" ht="12.75" thickTop="1" thickBot="1">
      <c r="A62" s="175" t="s">
        <v>82</v>
      </c>
      <c r="B62" s="161">
        <v>3120</v>
      </c>
      <c r="C62" s="161">
        <v>400</v>
      </c>
      <c r="D62" s="181">
        <f>SUM(D63:D64)</f>
        <v>0</v>
      </c>
      <c r="E62" s="181">
        <f>SUM(E63:E64)</f>
        <v>0</v>
      </c>
      <c r="F62" s="181">
        <f>SUM(F63:F64)</f>
        <v>0</v>
      </c>
      <c r="G62" s="181">
        <f>SUM(G63:G64)</f>
        <v>0</v>
      </c>
      <c r="H62" s="181"/>
      <c r="I62" s="181"/>
      <c r="J62" s="181"/>
      <c r="K62" s="181"/>
      <c r="L62" s="181"/>
      <c r="M62" s="181"/>
      <c r="N62" s="181"/>
      <c r="O62" s="181"/>
      <c r="P62" s="181">
        <f>SUM(P63:P64)</f>
        <v>0</v>
      </c>
      <c r="Q62" s="181">
        <f>SUM(Q63:Q64)</f>
        <v>0</v>
      </c>
      <c r="R62" s="169">
        <f t="shared" si="13"/>
        <v>0</v>
      </c>
    </row>
    <row r="63" spans="1:18" s="138" customFormat="1" ht="12.75" thickTop="1" thickBot="1">
      <c r="A63" s="165" t="s">
        <v>83</v>
      </c>
      <c r="B63" s="154">
        <v>3121</v>
      </c>
      <c r="C63" s="154">
        <v>410</v>
      </c>
      <c r="D63" s="182">
        <v>0</v>
      </c>
      <c r="E63" s="183">
        <v>0</v>
      </c>
      <c r="F63" s="182">
        <v>0</v>
      </c>
      <c r="G63" s="182">
        <v>0</v>
      </c>
      <c r="H63" s="182"/>
      <c r="I63" s="182"/>
      <c r="J63" s="182"/>
      <c r="K63" s="182"/>
      <c r="L63" s="182"/>
      <c r="M63" s="182"/>
      <c r="N63" s="182"/>
      <c r="O63" s="182"/>
      <c r="P63" s="182">
        <v>0</v>
      </c>
      <c r="Q63" s="182">
        <v>0</v>
      </c>
      <c r="R63" s="169">
        <f t="shared" si="13"/>
        <v>0</v>
      </c>
    </row>
    <row r="64" spans="1:18" s="138" customFormat="1" ht="12.75" thickTop="1" thickBot="1">
      <c r="A64" s="165" t="s">
        <v>84</v>
      </c>
      <c r="B64" s="154">
        <v>3122</v>
      </c>
      <c r="C64" s="154">
        <v>420</v>
      </c>
      <c r="D64" s="182">
        <v>0</v>
      </c>
      <c r="E64" s="183">
        <v>0</v>
      </c>
      <c r="F64" s="182">
        <v>0</v>
      </c>
      <c r="G64" s="182">
        <v>0</v>
      </c>
      <c r="H64" s="182"/>
      <c r="I64" s="182"/>
      <c r="J64" s="182"/>
      <c r="K64" s="182"/>
      <c r="L64" s="182"/>
      <c r="M64" s="182"/>
      <c r="N64" s="182"/>
      <c r="O64" s="182"/>
      <c r="P64" s="182">
        <v>0</v>
      </c>
      <c r="Q64" s="182">
        <v>0</v>
      </c>
      <c r="R64" s="169">
        <f t="shared" si="13"/>
        <v>0</v>
      </c>
    </row>
    <row r="65" spans="1:18" s="138" customFormat="1" ht="12.75" thickTop="1" thickBot="1">
      <c r="A65" s="160" t="s">
        <v>85</v>
      </c>
      <c r="B65" s="161">
        <v>3130</v>
      </c>
      <c r="C65" s="161">
        <v>430</v>
      </c>
      <c r="D65" s="178">
        <f>SUM(D66:D67)</f>
        <v>0</v>
      </c>
      <c r="E65" s="178">
        <f>SUM(E66:E67)</f>
        <v>0</v>
      </c>
      <c r="F65" s="178">
        <f>SUM(F66:F67)</f>
        <v>0</v>
      </c>
      <c r="G65" s="178">
        <f>SUM(G66:G67)</f>
        <v>0</v>
      </c>
      <c r="H65" s="178"/>
      <c r="I65" s="178"/>
      <c r="J65" s="178"/>
      <c r="K65" s="178"/>
      <c r="L65" s="178"/>
      <c r="M65" s="178"/>
      <c r="N65" s="178"/>
      <c r="O65" s="178"/>
      <c r="P65" s="178">
        <f>SUM(P66:P67)</f>
        <v>0</v>
      </c>
      <c r="Q65" s="178">
        <f>SUM(Q66:Q67)</f>
        <v>0</v>
      </c>
      <c r="R65" s="169">
        <f t="shared" si="13"/>
        <v>0</v>
      </c>
    </row>
    <row r="66" spans="1:18" s="138" customFormat="1" ht="12.75" thickTop="1" thickBot="1">
      <c r="A66" s="165" t="s">
        <v>86</v>
      </c>
      <c r="B66" s="154">
        <v>3131</v>
      </c>
      <c r="C66" s="154">
        <v>440</v>
      </c>
      <c r="D66" s="182">
        <v>0</v>
      </c>
      <c r="E66" s="183">
        <v>0</v>
      </c>
      <c r="F66" s="182">
        <v>0</v>
      </c>
      <c r="G66" s="182">
        <v>0</v>
      </c>
      <c r="H66" s="182"/>
      <c r="I66" s="182"/>
      <c r="J66" s="182"/>
      <c r="K66" s="182"/>
      <c r="L66" s="182"/>
      <c r="M66" s="182"/>
      <c r="N66" s="182"/>
      <c r="O66" s="182"/>
      <c r="P66" s="182">
        <v>0</v>
      </c>
      <c r="Q66" s="182">
        <v>0</v>
      </c>
      <c r="R66" s="169">
        <f t="shared" si="13"/>
        <v>0</v>
      </c>
    </row>
    <row r="67" spans="1:18" s="138" customFormat="1" ht="12.75" thickTop="1" thickBot="1">
      <c r="A67" s="165" t="s">
        <v>87</v>
      </c>
      <c r="B67" s="154">
        <v>3132</v>
      </c>
      <c r="C67" s="154">
        <v>450</v>
      </c>
      <c r="D67" s="182">
        <v>0</v>
      </c>
      <c r="E67" s="183">
        <v>0</v>
      </c>
      <c r="F67" s="182">
        <v>0</v>
      </c>
      <c r="G67" s="182">
        <v>0</v>
      </c>
      <c r="H67" s="182"/>
      <c r="I67" s="182"/>
      <c r="J67" s="182"/>
      <c r="K67" s="182"/>
      <c r="L67" s="182"/>
      <c r="M67" s="182"/>
      <c r="N67" s="182"/>
      <c r="O67" s="182"/>
      <c r="P67" s="182">
        <v>0</v>
      </c>
      <c r="Q67" s="182">
        <v>0</v>
      </c>
      <c r="R67" s="169">
        <f t="shared" si="13"/>
        <v>0</v>
      </c>
    </row>
    <row r="68" spans="1:18" s="138" customFormat="1" ht="12.75" thickTop="1" thickBot="1">
      <c r="A68" s="160" t="s">
        <v>88</v>
      </c>
      <c r="B68" s="161">
        <v>3140</v>
      </c>
      <c r="C68" s="161">
        <v>460</v>
      </c>
      <c r="D68" s="178">
        <f>SUM(D69:D71)</f>
        <v>0</v>
      </c>
      <c r="E68" s="178">
        <f>SUM(E69:E71)</f>
        <v>0</v>
      </c>
      <c r="F68" s="178">
        <f>SUM(F69:F71)</f>
        <v>0</v>
      </c>
      <c r="G68" s="178">
        <f>SUM(G69:G71)</f>
        <v>0</v>
      </c>
      <c r="H68" s="178"/>
      <c r="I68" s="178"/>
      <c r="J68" s="178"/>
      <c r="K68" s="178"/>
      <c r="L68" s="178"/>
      <c r="M68" s="178"/>
      <c r="N68" s="178"/>
      <c r="O68" s="178"/>
      <c r="P68" s="178">
        <f>SUM(P69:P71)</f>
        <v>0</v>
      </c>
      <c r="Q68" s="178">
        <f>SUM(Q69:Q71)</f>
        <v>0</v>
      </c>
      <c r="R68" s="169">
        <f t="shared" si="13"/>
        <v>0</v>
      </c>
    </row>
    <row r="69" spans="1:18" s="138" customFormat="1" ht="13.5" thickTop="1" thickBot="1">
      <c r="A69" s="184" t="s">
        <v>113</v>
      </c>
      <c r="B69" s="154">
        <v>3141</v>
      </c>
      <c r="C69" s="154">
        <v>470</v>
      </c>
      <c r="D69" s="182">
        <v>0</v>
      </c>
      <c r="E69" s="183">
        <v>0</v>
      </c>
      <c r="F69" s="182">
        <v>0</v>
      </c>
      <c r="G69" s="182">
        <v>0</v>
      </c>
      <c r="H69" s="182"/>
      <c r="I69" s="182"/>
      <c r="J69" s="182"/>
      <c r="K69" s="182"/>
      <c r="L69" s="182"/>
      <c r="M69" s="182"/>
      <c r="N69" s="182"/>
      <c r="O69" s="182"/>
      <c r="P69" s="182">
        <v>0</v>
      </c>
      <c r="Q69" s="182">
        <v>0</v>
      </c>
      <c r="R69" s="169">
        <f t="shared" si="13"/>
        <v>0</v>
      </c>
    </row>
    <row r="70" spans="1:18" s="138" customFormat="1" ht="13.5" thickTop="1" thickBot="1">
      <c r="A70" s="184" t="s">
        <v>114</v>
      </c>
      <c r="B70" s="154">
        <v>3142</v>
      </c>
      <c r="C70" s="154">
        <v>480</v>
      </c>
      <c r="D70" s="182">
        <v>0</v>
      </c>
      <c r="E70" s="183">
        <v>0</v>
      </c>
      <c r="F70" s="182">
        <v>0</v>
      </c>
      <c r="G70" s="182">
        <v>0</v>
      </c>
      <c r="H70" s="182"/>
      <c r="I70" s="182"/>
      <c r="J70" s="182"/>
      <c r="K70" s="182"/>
      <c r="L70" s="182"/>
      <c r="M70" s="182"/>
      <c r="N70" s="182"/>
      <c r="O70" s="182"/>
      <c r="P70" s="182">
        <v>0</v>
      </c>
      <c r="Q70" s="182">
        <v>0</v>
      </c>
      <c r="R70" s="169">
        <f t="shared" si="13"/>
        <v>0</v>
      </c>
    </row>
    <row r="71" spans="1:18" s="138" customFormat="1" ht="13.5" thickTop="1" thickBot="1">
      <c r="A71" s="184" t="s">
        <v>115</v>
      </c>
      <c r="B71" s="154">
        <v>3143</v>
      </c>
      <c r="C71" s="154">
        <v>490</v>
      </c>
      <c r="D71" s="182">
        <v>0</v>
      </c>
      <c r="E71" s="183">
        <v>0</v>
      </c>
      <c r="F71" s="182">
        <v>0</v>
      </c>
      <c r="G71" s="182">
        <v>0</v>
      </c>
      <c r="H71" s="182"/>
      <c r="I71" s="182"/>
      <c r="J71" s="182"/>
      <c r="K71" s="182"/>
      <c r="L71" s="182"/>
      <c r="M71" s="182"/>
      <c r="N71" s="182"/>
      <c r="O71" s="182"/>
      <c r="P71" s="182">
        <v>0</v>
      </c>
      <c r="Q71" s="182">
        <v>0</v>
      </c>
      <c r="R71" s="169">
        <f t="shared" si="13"/>
        <v>0</v>
      </c>
    </row>
    <row r="72" spans="1:18" s="138" customFormat="1" ht="12.75" thickTop="1" thickBot="1">
      <c r="A72" s="160" t="s">
        <v>89</v>
      </c>
      <c r="B72" s="161">
        <v>3150</v>
      </c>
      <c r="C72" s="161">
        <v>500</v>
      </c>
      <c r="D72" s="177">
        <v>0</v>
      </c>
      <c r="E72" s="178">
        <v>0</v>
      </c>
      <c r="F72" s="177">
        <v>0</v>
      </c>
      <c r="G72" s="177">
        <v>0</v>
      </c>
      <c r="H72" s="177"/>
      <c r="I72" s="177"/>
      <c r="J72" s="177"/>
      <c r="K72" s="177"/>
      <c r="L72" s="177"/>
      <c r="M72" s="177"/>
      <c r="N72" s="177"/>
      <c r="O72" s="177"/>
      <c r="P72" s="177">
        <v>0</v>
      </c>
      <c r="Q72" s="177">
        <v>0</v>
      </c>
      <c r="R72" s="169">
        <f t="shared" si="13"/>
        <v>0</v>
      </c>
    </row>
    <row r="73" spans="1:18" s="138" customFormat="1" ht="12.75" thickTop="1" thickBot="1">
      <c r="A73" s="160" t="s">
        <v>90</v>
      </c>
      <c r="B73" s="161">
        <v>3160</v>
      </c>
      <c r="C73" s="161">
        <v>510</v>
      </c>
      <c r="D73" s="177">
        <v>0</v>
      </c>
      <c r="E73" s="178">
        <v>0</v>
      </c>
      <c r="F73" s="177">
        <v>0</v>
      </c>
      <c r="G73" s="177">
        <v>0</v>
      </c>
      <c r="H73" s="177"/>
      <c r="I73" s="177"/>
      <c r="J73" s="177"/>
      <c r="K73" s="177"/>
      <c r="L73" s="177"/>
      <c r="M73" s="177"/>
      <c r="N73" s="177"/>
      <c r="O73" s="177"/>
      <c r="P73" s="177">
        <v>0</v>
      </c>
      <c r="Q73" s="177">
        <v>0</v>
      </c>
      <c r="R73" s="169">
        <f t="shared" si="13"/>
        <v>0</v>
      </c>
    </row>
    <row r="74" spans="1:18" s="138" customFormat="1" ht="12.75" thickTop="1" thickBot="1">
      <c r="A74" s="159" t="s">
        <v>91</v>
      </c>
      <c r="B74" s="156">
        <v>3200</v>
      </c>
      <c r="C74" s="156">
        <v>520</v>
      </c>
      <c r="D74" s="179">
        <f>SUM(D75:D78)</f>
        <v>0</v>
      </c>
      <c r="E74" s="179">
        <f t="shared" ref="E74:R74" si="18">SUM(E75:E78)</f>
        <v>0</v>
      </c>
      <c r="F74" s="179">
        <f t="shared" si="18"/>
        <v>0</v>
      </c>
      <c r="G74" s="179">
        <f t="shared" si="18"/>
        <v>0</v>
      </c>
      <c r="H74" s="179">
        <f t="shared" si="18"/>
        <v>0</v>
      </c>
      <c r="I74" s="179">
        <f t="shared" si="18"/>
        <v>0</v>
      </c>
      <c r="J74" s="179">
        <f t="shared" si="18"/>
        <v>0</v>
      </c>
      <c r="K74" s="179">
        <f t="shared" si="18"/>
        <v>0</v>
      </c>
      <c r="L74" s="179">
        <f t="shared" si="18"/>
        <v>0</v>
      </c>
      <c r="M74" s="179">
        <f t="shared" si="18"/>
        <v>0</v>
      </c>
      <c r="N74" s="179">
        <f t="shared" si="18"/>
        <v>0</v>
      </c>
      <c r="O74" s="179">
        <f t="shared" si="18"/>
        <v>0</v>
      </c>
      <c r="P74" s="179">
        <f t="shared" si="18"/>
        <v>0</v>
      </c>
      <c r="Q74" s="179">
        <f t="shared" si="18"/>
        <v>0</v>
      </c>
      <c r="R74" s="179">
        <f t="shared" si="18"/>
        <v>0</v>
      </c>
    </row>
    <row r="75" spans="1:18" s="138" customFormat="1" ht="12.75" thickTop="1" thickBot="1">
      <c r="A75" s="170" t="s">
        <v>92</v>
      </c>
      <c r="B75" s="161">
        <v>3210</v>
      </c>
      <c r="C75" s="161">
        <v>530</v>
      </c>
      <c r="D75" s="185">
        <v>0</v>
      </c>
      <c r="E75" s="186">
        <v>0</v>
      </c>
      <c r="F75" s="185">
        <v>0</v>
      </c>
      <c r="G75" s="185">
        <v>0</v>
      </c>
      <c r="H75" s="185"/>
      <c r="I75" s="185"/>
      <c r="J75" s="185"/>
      <c r="K75" s="185"/>
      <c r="L75" s="185"/>
      <c r="M75" s="185"/>
      <c r="N75" s="185"/>
      <c r="O75" s="185"/>
      <c r="P75" s="185">
        <v>0</v>
      </c>
      <c r="Q75" s="185">
        <v>0</v>
      </c>
      <c r="R75" s="169">
        <f t="shared" si="13"/>
        <v>0</v>
      </c>
    </row>
    <row r="76" spans="1:18" s="138" customFormat="1" ht="12.75" thickTop="1" thickBot="1">
      <c r="A76" s="170" t="s">
        <v>93</v>
      </c>
      <c r="B76" s="161">
        <v>3220</v>
      </c>
      <c r="C76" s="161">
        <v>540</v>
      </c>
      <c r="D76" s="185">
        <v>0</v>
      </c>
      <c r="E76" s="186">
        <v>0</v>
      </c>
      <c r="F76" s="185">
        <v>0</v>
      </c>
      <c r="G76" s="185">
        <v>0</v>
      </c>
      <c r="H76" s="185"/>
      <c r="I76" s="185"/>
      <c r="J76" s="185"/>
      <c r="K76" s="185"/>
      <c r="L76" s="185"/>
      <c r="M76" s="185"/>
      <c r="N76" s="185"/>
      <c r="O76" s="185"/>
      <c r="P76" s="185">
        <v>0</v>
      </c>
      <c r="Q76" s="185">
        <v>0</v>
      </c>
      <c r="R76" s="169">
        <f t="shared" si="13"/>
        <v>0</v>
      </c>
    </row>
    <row r="77" spans="1:18" s="138" customFormat="1" ht="12.75" thickTop="1" thickBot="1">
      <c r="A77" s="160" t="s">
        <v>94</v>
      </c>
      <c r="B77" s="161">
        <v>3230</v>
      </c>
      <c r="C77" s="161">
        <v>550</v>
      </c>
      <c r="D77" s="185">
        <v>0</v>
      </c>
      <c r="E77" s="186">
        <v>0</v>
      </c>
      <c r="F77" s="185">
        <v>0</v>
      </c>
      <c r="G77" s="185">
        <v>0</v>
      </c>
      <c r="H77" s="185"/>
      <c r="I77" s="185"/>
      <c r="J77" s="185"/>
      <c r="K77" s="185"/>
      <c r="L77" s="185"/>
      <c r="M77" s="185"/>
      <c r="N77" s="185"/>
      <c r="O77" s="185"/>
      <c r="P77" s="185">
        <v>0</v>
      </c>
      <c r="Q77" s="185">
        <v>0</v>
      </c>
      <c r="R77" s="169">
        <f t="shared" si="13"/>
        <v>0</v>
      </c>
    </row>
    <row r="78" spans="1:18" s="138" customFormat="1" ht="12.75" thickTop="1" thickBot="1">
      <c r="A78" s="170" t="s">
        <v>95</v>
      </c>
      <c r="B78" s="161">
        <v>3240</v>
      </c>
      <c r="C78" s="161">
        <v>560</v>
      </c>
      <c r="D78" s="177">
        <v>0</v>
      </c>
      <c r="E78" s="178">
        <v>0</v>
      </c>
      <c r="F78" s="177">
        <v>0</v>
      </c>
      <c r="G78" s="177">
        <v>0</v>
      </c>
      <c r="H78" s="177"/>
      <c r="I78" s="177"/>
      <c r="J78" s="177"/>
      <c r="K78" s="177"/>
      <c r="L78" s="177"/>
      <c r="M78" s="177"/>
      <c r="N78" s="177"/>
      <c r="O78" s="177"/>
      <c r="P78" s="177">
        <v>0</v>
      </c>
      <c r="Q78" s="177">
        <v>0</v>
      </c>
      <c r="R78" s="169">
        <f t="shared" si="13"/>
        <v>0</v>
      </c>
    </row>
    <row r="79" spans="1:18" s="138" customFormat="1" ht="12.75" thickTop="1" thickBot="1">
      <c r="A79" s="156" t="s">
        <v>97</v>
      </c>
      <c r="B79" s="156">
        <v>4100</v>
      </c>
      <c r="C79" s="156">
        <v>570</v>
      </c>
      <c r="D79" s="186">
        <f>SUM(D80)</f>
        <v>0</v>
      </c>
      <c r="E79" s="186">
        <f t="shared" ref="E79:Q79" si="19">SUM(E80)</f>
        <v>0</v>
      </c>
      <c r="F79" s="186">
        <f t="shared" si="19"/>
        <v>0</v>
      </c>
      <c r="G79" s="186">
        <f t="shared" si="19"/>
        <v>0</v>
      </c>
      <c r="H79" s="186">
        <f t="shared" si="19"/>
        <v>0</v>
      </c>
      <c r="I79" s="186">
        <f t="shared" si="19"/>
        <v>0</v>
      </c>
      <c r="J79" s="186">
        <f t="shared" si="19"/>
        <v>0</v>
      </c>
      <c r="K79" s="186">
        <f t="shared" si="19"/>
        <v>0</v>
      </c>
      <c r="L79" s="186">
        <f t="shared" si="19"/>
        <v>0</v>
      </c>
      <c r="M79" s="186">
        <f t="shared" si="19"/>
        <v>0</v>
      </c>
      <c r="N79" s="186">
        <f t="shared" si="19"/>
        <v>0</v>
      </c>
      <c r="O79" s="186">
        <f t="shared" si="19"/>
        <v>0</v>
      </c>
      <c r="P79" s="186">
        <f t="shared" si="19"/>
        <v>0</v>
      </c>
      <c r="Q79" s="186">
        <f t="shared" si="19"/>
        <v>0</v>
      </c>
      <c r="R79" s="169">
        <f t="shared" si="13"/>
        <v>0</v>
      </c>
    </row>
    <row r="80" spans="1:18" s="138" customFormat="1" ht="12.75" thickTop="1" thickBot="1">
      <c r="A80" s="160" t="s">
        <v>98</v>
      </c>
      <c r="B80" s="161">
        <v>4110</v>
      </c>
      <c r="C80" s="161">
        <v>580</v>
      </c>
      <c r="D80" s="178">
        <f>SUM(D81:D83)</f>
        <v>0</v>
      </c>
      <c r="E80" s="178">
        <f>SUM(E81:E83)</f>
        <v>0</v>
      </c>
      <c r="F80" s="178">
        <f>SUM(F81:F83)</f>
        <v>0</v>
      </c>
      <c r="G80" s="178">
        <f>SUM(G81:G83)</f>
        <v>0</v>
      </c>
      <c r="H80" s="178"/>
      <c r="I80" s="178"/>
      <c r="J80" s="178"/>
      <c r="K80" s="178"/>
      <c r="L80" s="178"/>
      <c r="M80" s="178"/>
      <c r="N80" s="178"/>
      <c r="O80" s="178"/>
      <c r="P80" s="178">
        <f>SUM(P81:P83)</f>
        <v>0</v>
      </c>
      <c r="Q80" s="178">
        <f>SUM(Q81:Q83)</f>
        <v>0</v>
      </c>
      <c r="R80" s="169">
        <f t="shared" si="13"/>
        <v>0</v>
      </c>
    </row>
    <row r="81" spans="1:18" s="138" customFormat="1" ht="12.75" thickTop="1" thickBot="1">
      <c r="A81" s="165" t="s">
        <v>99</v>
      </c>
      <c r="B81" s="154">
        <v>4111</v>
      </c>
      <c r="C81" s="154">
        <v>590</v>
      </c>
      <c r="D81" s="177">
        <v>0</v>
      </c>
      <c r="E81" s="178">
        <v>0</v>
      </c>
      <c r="F81" s="177">
        <v>0</v>
      </c>
      <c r="G81" s="177">
        <v>0</v>
      </c>
      <c r="H81" s="177"/>
      <c r="I81" s="177"/>
      <c r="J81" s="177"/>
      <c r="K81" s="177"/>
      <c r="L81" s="177"/>
      <c r="M81" s="177"/>
      <c r="N81" s="177"/>
      <c r="O81" s="177"/>
      <c r="P81" s="177">
        <v>0</v>
      </c>
      <c r="Q81" s="177">
        <v>0</v>
      </c>
      <c r="R81" s="169">
        <f t="shared" si="13"/>
        <v>0</v>
      </c>
    </row>
    <row r="82" spans="1:18" s="138" customFormat="1" ht="12.75" customHeight="1" thickTop="1" thickBot="1">
      <c r="A82" s="165" t="s">
        <v>100</v>
      </c>
      <c r="B82" s="154">
        <v>4112</v>
      </c>
      <c r="C82" s="154">
        <v>600</v>
      </c>
      <c r="D82" s="177">
        <v>0</v>
      </c>
      <c r="E82" s="178">
        <v>0</v>
      </c>
      <c r="F82" s="177">
        <v>0</v>
      </c>
      <c r="G82" s="177">
        <v>0</v>
      </c>
      <c r="H82" s="177"/>
      <c r="I82" s="177"/>
      <c r="J82" s="177"/>
      <c r="K82" s="177"/>
      <c r="L82" s="177"/>
      <c r="M82" s="177"/>
      <c r="N82" s="177"/>
      <c r="O82" s="177"/>
      <c r="P82" s="177">
        <v>0</v>
      </c>
      <c r="Q82" s="177">
        <v>0</v>
      </c>
      <c r="R82" s="169">
        <f t="shared" si="13"/>
        <v>0</v>
      </c>
    </row>
    <row r="83" spans="1:18" s="138" customFormat="1" ht="14.25" thickTop="1" thickBot="1">
      <c r="A83" s="187" t="s">
        <v>116</v>
      </c>
      <c r="B83" s="154">
        <v>4113</v>
      </c>
      <c r="C83" s="154">
        <v>610</v>
      </c>
      <c r="D83" s="182">
        <v>0</v>
      </c>
      <c r="E83" s="183">
        <v>0</v>
      </c>
      <c r="F83" s="182">
        <v>0</v>
      </c>
      <c r="G83" s="182">
        <v>0</v>
      </c>
      <c r="H83" s="182"/>
      <c r="I83" s="182"/>
      <c r="J83" s="182"/>
      <c r="K83" s="182"/>
      <c r="L83" s="182"/>
      <c r="M83" s="182"/>
      <c r="N83" s="182"/>
      <c r="O83" s="182"/>
      <c r="P83" s="182">
        <v>0</v>
      </c>
      <c r="Q83" s="182">
        <v>0</v>
      </c>
      <c r="R83" s="169">
        <f t="shared" si="13"/>
        <v>0</v>
      </c>
    </row>
    <row r="84" spans="1:18" s="138" customFormat="1" ht="12.75" thickTop="1" thickBot="1">
      <c r="A84" s="156" t="s">
        <v>105</v>
      </c>
      <c r="B84" s="156">
        <v>4200</v>
      </c>
      <c r="C84" s="156">
        <v>620</v>
      </c>
      <c r="D84" s="179">
        <f>D85</f>
        <v>0</v>
      </c>
      <c r="E84" s="179">
        <f t="shared" ref="E84:R84" si="20">E85</f>
        <v>0</v>
      </c>
      <c r="F84" s="179">
        <f t="shared" si="20"/>
        <v>0</v>
      </c>
      <c r="G84" s="179">
        <f t="shared" si="20"/>
        <v>0</v>
      </c>
      <c r="H84" s="179">
        <f t="shared" si="20"/>
        <v>0</v>
      </c>
      <c r="I84" s="179">
        <f t="shared" si="20"/>
        <v>0</v>
      </c>
      <c r="J84" s="179">
        <f t="shared" si="20"/>
        <v>0</v>
      </c>
      <c r="K84" s="179">
        <f t="shared" si="20"/>
        <v>0</v>
      </c>
      <c r="L84" s="179">
        <f t="shared" si="20"/>
        <v>0</v>
      </c>
      <c r="M84" s="179">
        <f t="shared" si="20"/>
        <v>0</v>
      </c>
      <c r="N84" s="179">
        <f t="shared" si="20"/>
        <v>0</v>
      </c>
      <c r="O84" s="179">
        <f t="shared" si="20"/>
        <v>0</v>
      </c>
      <c r="P84" s="179">
        <f t="shared" si="20"/>
        <v>0</v>
      </c>
      <c r="Q84" s="179">
        <f t="shared" si="20"/>
        <v>0</v>
      </c>
      <c r="R84" s="179">
        <f t="shared" si="20"/>
        <v>0</v>
      </c>
    </row>
    <row r="85" spans="1:18" s="138" customFormat="1" ht="12.75" thickTop="1" thickBot="1">
      <c r="A85" s="160" t="s">
        <v>106</v>
      </c>
      <c r="B85" s="161">
        <v>4210</v>
      </c>
      <c r="C85" s="161">
        <v>630</v>
      </c>
      <c r="D85" s="177">
        <v>0</v>
      </c>
      <c r="E85" s="178">
        <v>0</v>
      </c>
      <c r="F85" s="177">
        <v>0</v>
      </c>
      <c r="G85" s="177">
        <v>0</v>
      </c>
      <c r="H85" s="177"/>
      <c r="I85" s="177"/>
      <c r="J85" s="177"/>
      <c r="K85" s="177"/>
      <c r="L85" s="177"/>
      <c r="M85" s="177"/>
      <c r="N85" s="177"/>
      <c r="O85" s="177"/>
      <c r="P85" s="177">
        <v>0</v>
      </c>
      <c r="Q85" s="177">
        <v>0</v>
      </c>
      <c r="R85" s="169">
        <f t="shared" si="13"/>
        <v>0</v>
      </c>
    </row>
    <row r="86" spans="1:18" s="138" customFormat="1" ht="12.75" thickTop="1" thickBot="1">
      <c r="A86" s="165" t="s">
        <v>133</v>
      </c>
      <c r="B86" s="154">
        <v>5000</v>
      </c>
      <c r="C86" s="154">
        <v>640</v>
      </c>
      <c r="D86" s="182" t="s">
        <v>134</v>
      </c>
      <c r="E86" s="182"/>
      <c r="F86" s="188" t="s">
        <v>134</v>
      </c>
      <c r="G86" s="188" t="s">
        <v>134</v>
      </c>
      <c r="H86" s="188"/>
      <c r="I86" s="188"/>
      <c r="J86" s="188"/>
      <c r="K86" s="188"/>
      <c r="L86" s="188"/>
      <c r="M86" s="188"/>
      <c r="N86" s="188"/>
      <c r="O86" s="188"/>
      <c r="P86" s="188" t="s">
        <v>134</v>
      </c>
      <c r="Q86" s="188" t="s">
        <v>134</v>
      </c>
      <c r="R86" s="169" t="s">
        <v>134</v>
      </c>
    </row>
    <row r="87" spans="1:18" s="138" customFormat="1" ht="12.75" thickTop="1" thickBot="1">
      <c r="A87" s="165" t="s">
        <v>141</v>
      </c>
      <c r="B87" s="154">
        <v>9000</v>
      </c>
      <c r="C87" s="154">
        <v>650</v>
      </c>
      <c r="D87" s="182">
        <v>0</v>
      </c>
      <c r="E87" s="183">
        <v>0</v>
      </c>
      <c r="F87" s="182">
        <v>0</v>
      </c>
      <c r="G87" s="182">
        <v>0</v>
      </c>
      <c r="H87" s="182"/>
      <c r="I87" s="182"/>
      <c r="J87" s="182"/>
      <c r="K87" s="182"/>
      <c r="L87" s="182"/>
      <c r="M87" s="182"/>
      <c r="N87" s="182"/>
      <c r="O87" s="182"/>
      <c r="P87" s="182">
        <v>0</v>
      </c>
      <c r="Q87" s="182">
        <v>0</v>
      </c>
      <c r="R87" s="169">
        <f t="shared" si="13"/>
        <v>0</v>
      </c>
    </row>
    <row r="88" spans="1:18" s="138" customFormat="1" ht="12" hidden="1" thickTop="1">
      <c r="A88" s="189"/>
      <c r="B88" s="190"/>
      <c r="C88" s="190">
        <v>650</v>
      </c>
      <c r="D88" s="191"/>
      <c r="E88" s="192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3"/>
    </row>
    <row r="89" spans="1:18" s="138" customFormat="1" ht="12" hidden="1" thickTop="1">
      <c r="A89" s="194"/>
      <c r="B89" s="195"/>
      <c r="C89" s="195"/>
      <c r="D89" s="196"/>
      <c r="E89" s="197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8"/>
    </row>
    <row r="90" spans="1:18" s="138" customFormat="1" ht="12" hidden="1" thickTop="1">
      <c r="A90" s="194"/>
      <c r="B90" s="195"/>
      <c r="C90" s="195"/>
      <c r="D90" s="196"/>
      <c r="E90" s="197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8"/>
    </row>
    <row r="91" spans="1:18" s="138" customFormat="1" ht="13.5" hidden="1" thickTop="1">
      <c r="A91" s="199"/>
      <c r="B91" s="195"/>
      <c r="C91" s="195"/>
      <c r="D91" s="196"/>
      <c r="E91" s="200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8"/>
    </row>
    <row r="92" spans="1:18" s="138" customFormat="1" ht="12" hidden="1" thickTop="1">
      <c r="A92" s="201"/>
      <c r="B92" s="202"/>
      <c r="C92" s="202"/>
      <c r="D92" s="203"/>
      <c r="E92" s="204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5"/>
    </row>
    <row r="93" spans="1:18" s="138" customFormat="1" ht="12" hidden="1" thickTop="1">
      <c r="A93" s="194"/>
      <c r="B93" s="195"/>
      <c r="C93" s="195"/>
      <c r="D93" s="196"/>
      <c r="E93" s="197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8"/>
    </row>
    <row r="94" spans="1:18" s="138" customFormat="1" ht="12" hidden="1" thickTop="1">
      <c r="A94" s="194"/>
      <c r="B94" s="195"/>
      <c r="C94" s="195"/>
      <c r="D94" s="196"/>
      <c r="E94" s="197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8"/>
    </row>
    <row r="95" spans="1:18" s="138" customFormat="1" ht="12" hidden="1" thickTop="1">
      <c r="A95" s="194"/>
      <c r="B95" s="195"/>
      <c r="C95" s="195"/>
      <c r="D95" s="196"/>
      <c r="E95" s="197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8"/>
    </row>
    <row r="96" spans="1:18" s="138" customFormat="1" ht="12.75" hidden="1" thickTop="1">
      <c r="A96" s="206"/>
      <c r="B96" s="207"/>
      <c r="C96" s="207"/>
      <c r="D96" s="208"/>
      <c r="E96" s="209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5"/>
    </row>
    <row r="97" spans="1:18" s="138" customFormat="1" ht="12" hidden="1" thickTop="1">
      <c r="A97" s="201"/>
      <c r="B97" s="202"/>
      <c r="C97" s="202"/>
      <c r="D97" s="210"/>
      <c r="E97" s="211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2"/>
    </row>
    <row r="98" spans="1:18" s="138" customFormat="1" ht="12" hidden="1" thickTop="1">
      <c r="A98" s="201"/>
      <c r="B98" s="202"/>
      <c r="C98" s="202"/>
      <c r="D98" s="210"/>
      <c r="E98" s="211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2"/>
    </row>
    <row r="99" spans="1:18" s="138" customFormat="1" ht="12" hidden="1" thickTop="1">
      <c r="A99" s="213"/>
      <c r="B99" s="214"/>
      <c r="C99" s="195"/>
      <c r="D99" s="197"/>
      <c r="E99" s="215"/>
      <c r="F99" s="216"/>
      <c r="G99" s="216"/>
      <c r="H99" s="216"/>
      <c r="I99" s="216"/>
      <c r="J99" s="216"/>
      <c r="K99" s="216"/>
      <c r="L99" s="197"/>
      <c r="M99" s="197"/>
      <c r="N99" s="197"/>
      <c r="O99" s="197"/>
      <c r="P99" s="216"/>
      <c r="Q99" s="216"/>
      <c r="R99" s="217"/>
    </row>
    <row r="100" spans="1:18" ht="14.25" customHeight="1" thickTop="1">
      <c r="A100" s="142" t="s">
        <v>142</v>
      </c>
      <c r="D100" s="219"/>
      <c r="E100" s="219"/>
    </row>
    <row r="101" spans="1:18" s="134" customFormat="1" ht="12.75" customHeight="1">
      <c r="A101" s="220" t="s">
        <v>183</v>
      </c>
      <c r="C101" s="220"/>
      <c r="D101" s="381"/>
      <c r="E101" s="381"/>
      <c r="F101" s="220"/>
      <c r="G101" s="403" t="s">
        <v>184</v>
      </c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</row>
    <row r="102" spans="1:18" s="134" customFormat="1" ht="12.75" customHeight="1">
      <c r="B102" s="220"/>
      <c r="C102" s="220"/>
      <c r="D102" s="378" t="s">
        <v>108</v>
      </c>
      <c r="E102" s="378"/>
      <c r="F102" s="220"/>
      <c r="G102" s="402" t="s">
        <v>109</v>
      </c>
      <c r="H102" s="402"/>
      <c r="I102" s="402"/>
      <c r="J102" s="402"/>
      <c r="K102" s="402"/>
      <c r="L102" s="402"/>
      <c r="M102" s="402"/>
      <c r="N102" s="402"/>
      <c r="O102" s="402"/>
      <c r="P102" s="402"/>
    </row>
    <row r="103" spans="1:18" s="134" customFormat="1" ht="12" customHeight="1">
      <c r="A103" s="220" t="s">
        <v>154</v>
      </c>
      <c r="C103" s="220"/>
      <c r="D103" s="382"/>
      <c r="E103" s="382"/>
      <c r="F103" s="220"/>
      <c r="G103" s="403" t="s">
        <v>185</v>
      </c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</row>
    <row r="104" spans="1:18" s="134" customFormat="1" ht="12" customHeight="1">
      <c r="A104" s="221"/>
      <c r="C104" s="220"/>
      <c r="D104" s="378" t="s">
        <v>108</v>
      </c>
      <c r="E104" s="378"/>
      <c r="G104" s="402" t="s">
        <v>109</v>
      </c>
      <c r="H104" s="402"/>
      <c r="I104" s="402"/>
      <c r="J104" s="402"/>
      <c r="K104" s="402"/>
      <c r="L104" s="402"/>
      <c r="M104" s="402"/>
      <c r="N104" s="402"/>
      <c r="O104" s="402"/>
      <c r="P104" s="402"/>
      <c r="Q104" s="222"/>
    </row>
    <row r="105" spans="1:18" s="134" customFormat="1">
      <c r="A105" s="138"/>
      <c r="L105" s="229"/>
      <c r="M105" s="229"/>
      <c r="N105" s="229"/>
      <c r="O105" s="229"/>
    </row>
    <row r="107" spans="1:18">
      <c r="A107" s="223"/>
    </row>
  </sheetData>
  <mergeCells count="42">
    <mergeCell ref="A13:C13"/>
    <mergeCell ref="E13:R13"/>
    <mergeCell ref="A14:C14"/>
    <mergeCell ref="E14:R14"/>
    <mergeCell ref="B10:G10"/>
    <mergeCell ref="B11:G11"/>
    <mergeCell ref="A12:C12"/>
    <mergeCell ref="E12:P12"/>
    <mergeCell ref="G1:R3"/>
    <mergeCell ref="A4:R4"/>
    <mergeCell ref="A5:F5"/>
    <mergeCell ref="B9:G9"/>
    <mergeCell ref="A6:R6"/>
    <mergeCell ref="G101:Q101"/>
    <mergeCell ref="A19:A21"/>
    <mergeCell ref="B19:B21"/>
    <mergeCell ref="C19:C21"/>
    <mergeCell ref="D104:E104"/>
    <mergeCell ref="D101:E101"/>
    <mergeCell ref="E19:E21"/>
    <mergeCell ref="F19:F21"/>
    <mergeCell ref="G19:G21"/>
    <mergeCell ref="P19:P21"/>
    <mergeCell ref="G104:P104"/>
    <mergeCell ref="D102:E102"/>
    <mergeCell ref="G102:P102"/>
    <mergeCell ref="D103:E103"/>
    <mergeCell ref="G103:Q103"/>
    <mergeCell ref="A15:C15"/>
    <mergeCell ref="A18:T18"/>
    <mergeCell ref="D19:D21"/>
    <mergeCell ref="H19:H21"/>
    <mergeCell ref="I19:I21"/>
    <mergeCell ref="K19:K21"/>
    <mergeCell ref="J19:J21"/>
    <mergeCell ref="N19:N21"/>
    <mergeCell ref="M19:M21"/>
    <mergeCell ref="L19:L21"/>
    <mergeCell ref="R19:R21"/>
    <mergeCell ref="O19:O21"/>
    <mergeCell ref="Q19:Q21"/>
    <mergeCell ref="E15:R1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07"/>
  <sheetViews>
    <sheetView topLeftCell="A46" workbookViewId="0">
      <selection activeCell="A101" sqref="A101:Q104"/>
    </sheetView>
  </sheetViews>
  <sheetFormatPr defaultRowHeight="15"/>
  <cols>
    <col min="1" max="1" width="66" style="218" customWidth="1"/>
    <col min="2" max="2" width="5.28515625" style="218" customWidth="1"/>
    <col min="3" max="3" width="4.42578125" style="218" customWidth="1"/>
    <col min="4" max="4" width="11.7109375" style="218" customWidth="1"/>
    <col min="5" max="5" width="11.85546875" style="218" customWidth="1"/>
    <col min="6" max="6" width="9.85546875" style="218" customWidth="1"/>
    <col min="7" max="10" width="12.5703125" style="218" hidden="1" customWidth="1"/>
    <col min="11" max="11" width="12.5703125" style="218" customWidth="1"/>
    <col min="12" max="15" width="12.5703125" style="219" hidden="1" customWidth="1"/>
    <col min="16" max="16" width="12.7109375" style="218" customWidth="1"/>
    <col min="17" max="17" width="12.28515625" style="218" customWidth="1"/>
    <col min="18" max="18" width="11.42578125" style="218" customWidth="1"/>
    <col min="19" max="21" width="9.140625" style="218"/>
    <col min="22" max="22" width="10.140625" style="218" customWidth="1"/>
    <col min="23" max="16384" width="9.140625" style="218"/>
  </cols>
  <sheetData>
    <row r="1" spans="1:23" s="134" customFormat="1" ht="15" customHeight="1">
      <c r="G1" s="421" t="s">
        <v>135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135"/>
    </row>
    <row r="2" spans="1:23" s="134" customFormat="1" ht="36.75" customHeight="1"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135"/>
    </row>
    <row r="3" spans="1:23" s="134" customFormat="1" ht="0.75" customHeight="1"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135"/>
    </row>
    <row r="4" spans="1:23" s="134" customFormat="1">
      <c r="A4" s="371" t="s">
        <v>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136"/>
      <c r="T4" s="136"/>
      <c r="U4" s="136"/>
      <c r="V4" s="136"/>
    </row>
    <row r="5" spans="1:23" s="134" customFormat="1">
      <c r="A5" s="422" t="s">
        <v>149</v>
      </c>
      <c r="B5" s="422"/>
      <c r="C5" s="422"/>
      <c r="D5" s="422"/>
      <c r="E5" s="422"/>
      <c r="F5" s="422"/>
      <c r="G5" s="137" t="s">
        <v>150</v>
      </c>
      <c r="H5" s="320"/>
      <c r="I5" s="320"/>
      <c r="J5" s="320"/>
      <c r="K5" s="320"/>
      <c r="L5" s="225"/>
      <c r="M5" s="225"/>
      <c r="N5" s="225"/>
      <c r="O5" s="225"/>
      <c r="P5" s="136" t="s">
        <v>151</v>
      </c>
      <c r="Q5" s="136"/>
      <c r="R5" s="136"/>
      <c r="S5" s="136"/>
      <c r="T5" s="136"/>
      <c r="U5" s="136"/>
      <c r="V5" s="136"/>
    </row>
    <row r="6" spans="1:23" s="134" customForma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136"/>
      <c r="T6" s="136"/>
      <c r="U6" s="136"/>
      <c r="V6" s="136"/>
      <c r="W6" s="136"/>
    </row>
    <row r="7" spans="1:23" s="138" customFormat="1" ht="9" customHeight="1">
      <c r="L7" s="226"/>
      <c r="M7" s="226"/>
      <c r="N7" s="226"/>
      <c r="O7" s="226"/>
      <c r="R7" s="139" t="s">
        <v>2</v>
      </c>
    </row>
    <row r="8" spans="1:23" s="138" customFormat="1" ht="6.75" hidden="1" customHeight="1">
      <c r="L8" s="226"/>
      <c r="M8" s="226"/>
      <c r="N8" s="226"/>
      <c r="O8" s="226"/>
      <c r="R8" s="140"/>
    </row>
    <row r="9" spans="1:23" s="138" customFormat="1" ht="12">
      <c r="A9" s="141" t="s">
        <v>3</v>
      </c>
      <c r="B9" s="423" t="s">
        <v>143</v>
      </c>
      <c r="C9" s="423"/>
      <c r="D9" s="423"/>
      <c r="E9" s="423"/>
      <c r="F9" s="423"/>
      <c r="G9" s="423"/>
      <c r="H9" s="321"/>
      <c r="I9" s="321"/>
      <c r="J9" s="321"/>
      <c r="K9" s="321"/>
      <c r="L9" s="227"/>
      <c r="M9" s="227"/>
      <c r="N9" s="227"/>
      <c r="O9" s="227"/>
      <c r="P9" s="142" t="s">
        <v>136</v>
      </c>
      <c r="R9" s="143">
        <v>41829167</v>
      </c>
      <c r="S9" s="144"/>
      <c r="T9" s="145"/>
    </row>
    <row r="10" spans="1:23" s="138" customFormat="1" ht="11.25" customHeight="1">
      <c r="A10" s="146" t="s">
        <v>4</v>
      </c>
      <c r="B10" s="426" t="s">
        <v>152</v>
      </c>
      <c r="C10" s="426"/>
      <c r="D10" s="426"/>
      <c r="E10" s="426"/>
      <c r="F10" s="426"/>
      <c r="G10" s="426"/>
      <c r="H10" s="322"/>
      <c r="I10" s="322"/>
      <c r="J10" s="322"/>
      <c r="K10" s="322"/>
      <c r="L10" s="228"/>
      <c r="M10" s="228"/>
      <c r="N10" s="228"/>
      <c r="O10" s="228"/>
      <c r="P10" s="138" t="s">
        <v>137</v>
      </c>
      <c r="R10" s="147"/>
      <c r="S10" s="144"/>
      <c r="T10" s="146"/>
    </row>
    <row r="11" spans="1:23" s="138" customFormat="1" ht="11.25" customHeight="1">
      <c r="A11" s="148" t="s">
        <v>138</v>
      </c>
      <c r="B11" s="427" t="s">
        <v>153</v>
      </c>
      <c r="C11" s="427"/>
      <c r="D11" s="427"/>
      <c r="E11" s="427"/>
      <c r="F11" s="427"/>
      <c r="G11" s="427"/>
      <c r="H11" s="321"/>
      <c r="I11" s="321"/>
      <c r="J11" s="321"/>
      <c r="K11" s="321"/>
      <c r="L11" s="227"/>
      <c r="M11" s="227"/>
      <c r="N11" s="227"/>
      <c r="O11" s="227"/>
      <c r="P11" s="138" t="s">
        <v>139</v>
      </c>
      <c r="R11" s="147"/>
      <c r="S11" s="144"/>
      <c r="T11" s="146"/>
    </row>
    <row r="12" spans="1:23" s="138" customFormat="1" ht="12" customHeight="1">
      <c r="A12" s="416" t="s">
        <v>110</v>
      </c>
      <c r="B12" s="416"/>
      <c r="C12" s="416"/>
      <c r="D12" s="149"/>
      <c r="E12" s="428" t="s">
        <v>151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S12" s="150"/>
      <c r="T12" s="145"/>
    </row>
    <row r="13" spans="1:23" s="138" customFormat="1" ht="11.25">
      <c r="A13" s="416" t="s">
        <v>5</v>
      </c>
      <c r="B13" s="416"/>
      <c r="C13" s="416"/>
      <c r="D13" s="151"/>
      <c r="E13" s="424" t="s">
        <v>151</v>
      </c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144"/>
      <c r="T13" s="145"/>
    </row>
    <row r="14" spans="1:23" s="138" customFormat="1" ht="11.25">
      <c r="A14" s="416" t="s">
        <v>6</v>
      </c>
      <c r="B14" s="416"/>
      <c r="C14" s="416"/>
      <c r="D14" s="149" t="s">
        <v>144</v>
      </c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144"/>
      <c r="T14" s="145"/>
    </row>
    <row r="15" spans="1:23" s="138" customFormat="1" ht="33.75" customHeight="1">
      <c r="A15" s="416" t="s">
        <v>7</v>
      </c>
      <c r="B15" s="416"/>
      <c r="C15" s="416"/>
      <c r="D15" s="152" t="s">
        <v>173</v>
      </c>
      <c r="E15" s="429" t="str">
        <f>'Ф.№2 місц.'!E15:R15</f>
        <v>Матівська ЗШ І-ІІст.</v>
      </c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30"/>
      <c r="S15" s="325"/>
      <c r="T15" s="325"/>
      <c r="U15" s="325"/>
    </row>
    <row r="16" spans="1:23" s="138" customFormat="1" ht="11.25">
      <c r="A16" s="153" t="s">
        <v>182</v>
      </c>
      <c r="L16" s="226"/>
      <c r="M16" s="226"/>
      <c r="N16" s="226"/>
      <c r="O16" s="226"/>
      <c r="S16" s="323"/>
      <c r="T16" s="324"/>
      <c r="U16" s="324"/>
    </row>
    <row r="17" spans="1:20" s="138" customFormat="1" ht="11.25">
      <c r="A17" s="153" t="s">
        <v>9</v>
      </c>
      <c r="L17" s="226"/>
      <c r="M17" s="226"/>
      <c r="N17" s="226"/>
      <c r="O17" s="226"/>
    </row>
    <row r="18" spans="1:20" s="138" customFormat="1" ht="3" customHeight="1" thickBo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1:20" s="138" customFormat="1" ht="11.25" customHeight="1" thickTop="1" thickBot="1">
      <c r="A19" s="420" t="s">
        <v>10</v>
      </c>
      <c r="B19" s="418" t="s">
        <v>119</v>
      </c>
      <c r="C19" s="420" t="s">
        <v>12</v>
      </c>
      <c r="D19" s="418" t="s">
        <v>13</v>
      </c>
      <c r="E19" s="418" t="s">
        <v>131</v>
      </c>
      <c r="F19" s="419" t="s">
        <v>14</v>
      </c>
      <c r="G19" s="419" t="s">
        <v>166</v>
      </c>
      <c r="H19" s="419" t="s">
        <v>167</v>
      </c>
      <c r="I19" s="419" t="s">
        <v>168</v>
      </c>
      <c r="J19" s="419" t="s">
        <v>169</v>
      </c>
      <c r="K19" s="419" t="s">
        <v>122</v>
      </c>
      <c r="L19" s="419" t="s">
        <v>162</v>
      </c>
      <c r="M19" s="419" t="s">
        <v>163</v>
      </c>
      <c r="N19" s="419" t="s">
        <v>164</v>
      </c>
      <c r="O19" s="419" t="s">
        <v>165</v>
      </c>
      <c r="P19" s="419" t="s">
        <v>19</v>
      </c>
      <c r="Q19" s="419" t="s">
        <v>20</v>
      </c>
      <c r="R19" s="418" t="s">
        <v>21</v>
      </c>
    </row>
    <row r="20" spans="1:20" s="138" customFormat="1" ht="14.25" customHeight="1" thickTop="1" thickBot="1">
      <c r="A20" s="420"/>
      <c r="B20" s="418"/>
      <c r="C20" s="420"/>
      <c r="D20" s="418"/>
      <c r="E20" s="418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8"/>
    </row>
    <row r="21" spans="1:20" s="138" customFormat="1" ht="34.5" customHeight="1" thickTop="1" thickBot="1">
      <c r="A21" s="420"/>
      <c r="B21" s="418"/>
      <c r="C21" s="420"/>
      <c r="D21" s="418"/>
      <c r="E21" s="418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8"/>
    </row>
    <row r="22" spans="1:20" s="138" customFormat="1" ht="12.75" thickTop="1" thickBot="1">
      <c r="A22" s="155">
        <v>1</v>
      </c>
      <c r="B22" s="155">
        <v>2</v>
      </c>
      <c r="C22" s="155">
        <v>3</v>
      </c>
      <c r="D22" s="155">
        <v>4</v>
      </c>
      <c r="E22" s="155">
        <v>5</v>
      </c>
      <c r="F22" s="155">
        <v>6</v>
      </c>
      <c r="G22" s="155">
        <v>7</v>
      </c>
      <c r="H22" s="155"/>
      <c r="I22" s="155"/>
      <c r="J22" s="155"/>
      <c r="K22" s="155"/>
      <c r="L22" s="155"/>
      <c r="M22" s="155"/>
      <c r="N22" s="155"/>
      <c r="O22" s="155"/>
      <c r="P22" s="155">
        <v>8</v>
      </c>
      <c r="Q22" s="155">
        <v>9</v>
      </c>
      <c r="R22" s="155">
        <v>9</v>
      </c>
    </row>
    <row r="23" spans="1:20" s="138" customFormat="1" ht="12.75" thickTop="1" thickBot="1">
      <c r="A23" s="156" t="s">
        <v>132</v>
      </c>
      <c r="B23" s="156" t="s">
        <v>30</v>
      </c>
      <c r="C23" s="157" t="s">
        <v>31</v>
      </c>
      <c r="D23" s="158">
        <f>D24+D59+D79+D84+D87</f>
        <v>1614708</v>
      </c>
      <c r="E23" s="158">
        <f>E26+E29+E32+E33+E37+E45+E46+E86+E54</f>
        <v>0</v>
      </c>
      <c r="F23" s="158">
        <f t="shared" ref="F23:R23" si="0">F24+F59+F79+F84+F87</f>
        <v>0</v>
      </c>
      <c r="G23" s="158">
        <f t="shared" si="0"/>
        <v>454830.24</v>
      </c>
      <c r="H23" s="158">
        <f t="shared" si="0"/>
        <v>606425.44000000006</v>
      </c>
      <c r="I23" s="158">
        <f t="shared" si="0"/>
        <v>0</v>
      </c>
      <c r="J23" s="158">
        <f t="shared" si="0"/>
        <v>0</v>
      </c>
      <c r="K23" s="158">
        <f t="shared" si="0"/>
        <v>1061255.6800000002</v>
      </c>
      <c r="L23" s="158">
        <f t="shared" si="0"/>
        <v>454830.24</v>
      </c>
      <c r="M23" s="158">
        <f t="shared" si="0"/>
        <v>606425.44000000006</v>
      </c>
      <c r="N23" s="158">
        <f t="shared" si="0"/>
        <v>0</v>
      </c>
      <c r="O23" s="158">
        <f t="shared" si="0"/>
        <v>0</v>
      </c>
      <c r="P23" s="158">
        <f t="shared" si="0"/>
        <v>1061255.6800000002</v>
      </c>
      <c r="Q23" s="158">
        <f t="shared" si="0"/>
        <v>0</v>
      </c>
      <c r="R23" s="158">
        <f t="shared" si="0"/>
        <v>0</v>
      </c>
    </row>
    <row r="24" spans="1:20" s="138" customFormat="1" ht="23.25" thickTop="1" thickBot="1">
      <c r="A24" s="154" t="s">
        <v>140</v>
      </c>
      <c r="B24" s="156">
        <v>2000</v>
      </c>
      <c r="C24" s="157" t="s">
        <v>33</v>
      </c>
      <c r="D24" s="158">
        <f>D25+D30+D47+D50+D54+D58</f>
        <v>1614708</v>
      </c>
      <c r="E24" s="158">
        <v>0</v>
      </c>
      <c r="F24" s="158">
        <f t="shared" ref="F24:R24" si="1">F25+F30+F47+F50+F54+F58</f>
        <v>0</v>
      </c>
      <c r="G24" s="158">
        <f t="shared" si="1"/>
        <v>454830.24</v>
      </c>
      <c r="H24" s="158">
        <f t="shared" si="1"/>
        <v>606425.44000000006</v>
      </c>
      <c r="I24" s="158">
        <f t="shared" si="1"/>
        <v>0</v>
      </c>
      <c r="J24" s="158">
        <f t="shared" si="1"/>
        <v>0</v>
      </c>
      <c r="K24" s="158">
        <f t="shared" si="1"/>
        <v>1061255.6800000002</v>
      </c>
      <c r="L24" s="158">
        <f t="shared" si="1"/>
        <v>454830.24</v>
      </c>
      <c r="M24" s="158">
        <f t="shared" si="1"/>
        <v>606425.44000000006</v>
      </c>
      <c r="N24" s="158">
        <f t="shared" si="1"/>
        <v>0</v>
      </c>
      <c r="O24" s="158">
        <f t="shared" si="1"/>
        <v>0</v>
      </c>
      <c r="P24" s="158">
        <f t="shared" si="1"/>
        <v>1061255.6800000002</v>
      </c>
      <c r="Q24" s="158">
        <f t="shared" si="1"/>
        <v>0</v>
      </c>
      <c r="R24" s="158">
        <f t="shared" si="1"/>
        <v>0</v>
      </c>
    </row>
    <row r="25" spans="1:20" s="138" customFormat="1" ht="12.75" thickTop="1" thickBot="1">
      <c r="A25" s="159" t="s">
        <v>46</v>
      </c>
      <c r="B25" s="156">
        <v>2100</v>
      </c>
      <c r="C25" s="157" t="s">
        <v>35</v>
      </c>
      <c r="D25" s="158">
        <f>D26+D29</f>
        <v>1614708</v>
      </c>
      <c r="E25" s="158">
        <v>0</v>
      </c>
      <c r="F25" s="158">
        <f t="shared" ref="F25:R25" si="2">F26+F29</f>
        <v>0</v>
      </c>
      <c r="G25" s="158">
        <f t="shared" si="2"/>
        <v>454830.24</v>
      </c>
      <c r="H25" s="158">
        <f t="shared" si="2"/>
        <v>606425.44000000006</v>
      </c>
      <c r="I25" s="158">
        <f t="shared" si="2"/>
        <v>0</v>
      </c>
      <c r="J25" s="158">
        <f t="shared" si="2"/>
        <v>0</v>
      </c>
      <c r="K25" s="158">
        <f t="shared" si="2"/>
        <v>1061255.6800000002</v>
      </c>
      <c r="L25" s="158">
        <f t="shared" si="2"/>
        <v>454830.24</v>
      </c>
      <c r="M25" s="158">
        <f t="shared" si="2"/>
        <v>606425.44000000006</v>
      </c>
      <c r="N25" s="158">
        <f t="shared" si="2"/>
        <v>0</v>
      </c>
      <c r="O25" s="158">
        <f t="shared" si="2"/>
        <v>0</v>
      </c>
      <c r="P25" s="158">
        <f t="shared" si="2"/>
        <v>1061255.6800000002</v>
      </c>
      <c r="Q25" s="158">
        <f t="shared" si="2"/>
        <v>0</v>
      </c>
      <c r="R25" s="158">
        <f t="shared" si="2"/>
        <v>0</v>
      </c>
    </row>
    <row r="26" spans="1:20" s="138" customFormat="1" ht="12.75" thickTop="1" thickBot="1">
      <c r="A26" s="160" t="s">
        <v>48</v>
      </c>
      <c r="B26" s="161">
        <v>2110</v>
      </c>
      <c r="C26" s="162" t="s">
        <v>37</v>
      </c>
      <c r="D26" s="163">
        <f>SUM(D27:D28)</f>
        <v>1323531</v>
      </c>
      <c r="E26" s="164"/>
      <c r="F26" s="163">
        <f>SUM(F27:F28)</f>
        <v>0</v>
      </c>
      <c r="G26" s="163">
        <f>SUM(G27:G28)</f>
        <v>372353.59</v>
      </c>
      <c r="H26" s="163">
        <f>SUM(H27:H28)</f>
        <v>497070.06000000006</v>
      </c>
      <c r="I26" s="163">
        <f>SUM(I27:I28)</f>
        <v>0</v>
      </c>
      <c r="J26" s="163">
        <f>SUM(J27:J28)</f>
        <v>0</v>
      </c>
      <c r="K26" s="158">
        <f>G26+H26+I26+J26</f>
        <v>869423.65000000014</v>
      </c>
      <c r="L26" s="163">
        <f t="shared" ref="L26:R26" si="3">SUM(L27:L28)</f>
        <v>372353.59</v>
      </c>
      <c r="M26" s="163">
        <f t="shared" si="3"/>
        <v>497070.06000000006</v>
      </c>
      <c r="N26" s="163">
        <f t="shared" si="3"/>
        <v>0</v>
      </c>
      <c r="O26" s="163">
        <f t="shared" si="3"/>
        <v>0</v>
      </c>
      <c r="P26" s="163">
        <f t="shared" si="3"/>
        <v>869423.65000000014</v>
      </c>
      <c r="Q26" s="163">
        <f t="shared" si="3"/>
        <v>0</v>
      </c>
      <c r="R26" s="163">
        <f t="shared" si="3"/>
        <v>0</v>
      </c>
    </row>
    <row r="27" spans="1:20" s="138" customFormat="1" ht="12.75" thickTop="1" thickBot="1">
      <c r="A27" s="165" t="s">
        <v>49</v>
      </c>
      <c r="B27" s="154">
        <v>2111</v>
      </c>
      <c r="C27" s="166" t="s">
        <v>39</v>
      </c>
      <c r="D27" s="326">
        <f>[1]МАТІВ!$E$5</f>
        <v>1323531</v>
      </c>
      <c r="E27" s="168">
        <v>0</v>
      </c>
      <c r="F27" s="167">
        <v>0</v>
      </c>
      <c r="G27" s="326">
        <f>[1]МАТІВ!$U$5</f>
        <v>372353.59</v>
      </c>
      <c r="H27" s="326">
        <f>[1]МАТІВ!$AK$5</f>
        <v>497070.06000000006</v>
      </c>
      <c r="I27" s="326">
        <f>[1]МАТІВ!$BA$5</f>
        <v>0</v>
      </c>
      <c r="J27" s="326">
        <f>[1]МАТІВ!$BQ$5</f>
        <v>0</v>
      </c>
      <c r="K27" s="158">
        <f>G27+H27+I27+J27</f>
        <v>869423.65000000014</v>
      </c>
      <c r="L27" s="329">
        <f>[1]МАТІВ!$T$8</f>
        <v>372353.59</v>
      </c>
      <c r="M27" s="329">
        <f>[1]МАТІВ!$AJ$8</f>
        <v>497070.06000000006</v>
      </c>
      <c r="N27" s="329">
        <f>[1]МАТІВ!$AZ$8</f>
        <v>0</v>
      </c>
      <c r="O27" s="329">
        <f>[1]МАТІВ!$BP$8</f>
        <v>0</v>
      </c>
      <c r="P27" s="164">
        <f>L27+M27+N27+O27</f>
        <v>869423.65000000014</v>
      </c>
      <c r="Q27" s="167">
        <v>0</v>
      </c>
      <c r="R27" s="169">
        <f>K27-P27</f>
        <v>0</v>
      </c>
      <c r="S27" s="319"/>
    </row>
    <row r="28" spans="1:20" s="138" customFormat="1" ht="12.75" thickTop="1" thickBot="1">
      <c r="A28" s="165" t="s">
        <v>50</v>
      </c>
      <c r="B28" s="154">
        <v>2112</v>
      </c>
      <c r="C28" s="166" t="s">
        <v>41</v>
      </c>
      <c r="D28" s="328">
        <v>0</v>
      </c>
      <c r="E28" s="168">
        <v>0</v>
      </c>
      <c r="F28" s="167">
        <v>0</v>
      </c>
      <c r="G28" s="167">
        <f>P28</f>
        <v>0</v>
      </c>
      <c r="H28" s="167"/>
      <c r="I28" s="167"/>
      <c r="J28" s="167"/>
      <c r="K28" s="167"/>
      <c r="L28" s="167"/>
      <c r="M28" s="167"/>
      <c r="N28" s="167"/>
      <c r="O28" s="167"/>
      <c r="P28" s="167"/>
      <c r="Q28" s="167">
        <v>0</v>
      </c>
      <c r="R28" s="169">
        <f>K28-L28</f>
        <v>0</v>
      </c>
    </row>
    <row r="29" spans="1:20" s="138" customFormat="1" ht="12.75" thickTop="1" thickBot="1">
      <c r="A29" s="170" t="s">
        <v>51</v>
      </c>
      <c r="B29" s="161">
        <v>2120</v>
      </c>
      <c r="C29" s="162" t="s">
        <v>42</v>
      </c>
      <c r="D29" s="327">
        <f>[1]МАТІВ!$E$6</f>
        <v>291177</v>
      </c>
      <c r="E29" s="164"/>
      <c r="F29" s="164">
        <v>0</v>
      </c>
      <c r="G29" s="326">
        <f>[1]МАТІВ!$U$6</f>
        <v>82476.649999999994</v>
      </c>
      <c r="H29" s="326">
        <f>[1]МАТІВ!$AK$6</f>
        <v>109355.38</v>
      </c>
      <c r="I29" s="326">
        <f>[1]МАТІВ!$BA$6</f>
        <v>0</v>
      </c>
      <c r="J29" s="326">
        <f>[1]МАТІВ!$BQ$6</f>
        <v>0</v>
      </c>
      <c r="K29" s="158">
        <f>G29+H29+I29+J29</f>
        <v>191832.03</v>
      </c>
      <c r="L29" s="330">
        <f>[1]МАТІВ!$U$8</f>
        <v>82476.649999999994</v>
      </c>
      <c r="M29" s="330">
        <f>[1]МАТІВ!$AK$8</f>
        <v>109355.38</v>
      </c>
      <c r="N29" s="330">
        <f>[1]МАТІВ!$BA$8</f>
        <v>0</v>
      </c>
      <c r="O29" s="330">
        <f>[1]МАТІВ!$BQ$8</f>
        <v>0</v>
      </c>
      <c r="P29" s="164">
        <f>L29+M29+N29+O29</f>
        <v>191832.03</v>
      </c>
      <c r="Q29" s="164">
        <v>0</v>
      </c>
      <c r="R29" s="169">
        <f>K29-P29</f>
        <v>0</v>
      </c>
    </row>
    <row r="30" spans="1:20" s="138" customFormat="1" ht="11.25" customHeight="1" thickTop="1" thickBot="1">
      <c r="A30" s="171" t="s">
        <v>52</v>
      </c>
      <c r="B30" s="156">
        <v>2200</v>
      </c>
      <c r="C30" s="157" t="s">
        <v>45</v>
      </c>
      <c r="D30" s="172">
        <f>SUM(D31:D37)+D44</f>
        <v>0</v>
      </c>
      <c r="E30" s="172">
        <v>0</v>
      </c>
      <c r="F30" s="172">
        <f t="shared" ref="F30:R30" si="4">SUM(F31:F37)+F44</f>
        <v>0</v>
      </c>
      <c r="G30" s="172">
        <f t="shared" si="4"/>
        <v>0</v>
      </c>
      <c r="H30" s="172">
        <f t="shared" si="4"/>
        <v>0</v>
      </c>
      <c r="I30" s="172">
        <f t="shared" si="4"/>
        <v>0</v>
      </c>
      <c r="J30" s="172">
        <f t="shared" si="4"/>
        <v>0</v>
      </c>
      <c r="K30" s="172">
        <f t="shared" si="4"/>
        <v>0</v>
      </c>
      <c r="L30" s="172">
        <f t="shared" si="4"/>
        <v>0</v>
      </c>
      <c r="M30" s="172">
        <f t="shared" si="4"/>
        <v>0</v>
      </c>
      <c r="N30" s="172">
        <f t="shared" si="4"/>
        <v>0</v>
      </c>
      <c r="O30" s="172">
        <f t="shared" si="4"/>
        <v>0</v>
      </c>
      <c r="P30" s="172">
        <f t="shared" si="4"/>
        <v>0</v>
      </c>
      <c r="Q30" s="172">
        <f t="shared" si="4"/>
        <v>0</v>
      </c>
      <c r="R30" s="172">
        <f t="shared" si="4"/>
        <v>0</v>
      </c>
    </row>
    <row r="31" spans="1:20" s="138" customFormat="1" ht="12" customHeight="1" thickTop="1" thickBot="1">
      <c r="A31" s="160" t="s">
        <v>53</v>
      </c>
      <c r="B31" s="161">
        <v>2210</v>
      </c>
      <c r="C31" s="162" t="s">
        <v>47</v>
      </c>
      <c r="D31" s="164"/>
      <c r="E31" s="163">
        <v>0</v>
      </c>
      <c r="F31" s="164">
        <v>0</v>
      </c>
      <c r="G31" s="164"/>
      <c r="H31" s="164"/>
      <c r="I31" s="164"/>
      <c r="J31" s="164"/>
      <c r="K31" s="158">
        <f>G31+H31+I31+J31</f>
        <v>0</v>
      </c>
      <c r="L31" s="164"/>
      <c r="M31" s="164"/>
      <c r="N31" s="164"/>
      <c r="O31" s="164"/>
      <c r="P31" s="164">
        <f t="shared" ref="P31:P36" si="5">L31+M31+N31+O31</f>
        <v>0</v>
      </c>
      <c r="Q31" s="164">
        <v>0</v>
      </c>
      <c r="R31" s="169">
        <f t="shared" ref="R31:R36" si="6">K31-P31</f>
        <v>0</v>
      </c>
    </row>
    <row r="32" spans="1:20" s="138" customFormat="1" ht="12.75" thickTop="1" thickBot="1">
      <c r="A32" s="160" t="s">
        <v>54</v>
      </c>
      <c r="B32" s="161">
        <v>2220</v>
      </c>
      <c r="C32" s="161">
        <v>100</v>
      </c>
      <c r="D32" s="164"/>
      <c r="E32" s="164"/>
      <c r="F32" s="164">
        <v>0</v>
      </c>
      <c r="G32" s="164"/>
      <c r="H32" s="164"/>
      <c r="I32" s="164"/>
      <c r="J32" s="164"/>
      <c r="K32" s="158">
        <f>G32+H32+I32+J32</f>
        <v>0</v>
      </c>
      <c r="L32" s="164"/>
      <c r="M32" s="164"/>
      <c r="N32" s="164"/>
      <c r="O32" s="164"/>
      <c r="P32" s="164">
        <f t="shared" si="5"/>
        <v>0</v>
      </c>
      <c r="Q32" s="164">
        <v>0</v>
      </c>
      <c r="R32" s="169">
        <f t="shared" si="6"/>
        <v>0</v>
      </c>
    </row>
    <row r="33" spans="1:18" s="138" customFormat="1" ht="12.75" thickTop="1" thickBot="1">
      <c r="A33" s="160" t="s">
        <v>55</v>
      </c>
      <c r="B33" s="161">
        <v>2230</v>
      </c>
      <c r="C33" s="161">
        <v>110</v>
      </c>
      <c r="D33" s="164"/>
      <c r="E33" s="164"/>
      <c r="F33" s="164">
        <v>0</v>
      </c>
      <c r="G33" s="164"/>
      <c r="H33" s="164"/>
      <c r="I33" s="164"/>
      <c r="J33" s="164"/>
      <c r="K33" s="158">
        <f>G33+H33+I33+J33</f>
        <v>0</v>
      </c>
      <c r="L33" s="164"/>
      <c r="M33" s="164"/>
      <c r="N33" s="164"/>
      <c r="O33" s="164"/>
      <c r="P33" s="164">
        <f t="shared" si="5"/>
        <v>0</v>
      </c>
      <c r="Q33" s="164">
        <v>0</v>
      </c>
      <c r="R33" s="169">
        <f t="shared" si="6"/>
        <v>0</v>
      </c>
    </row>
    <row r="34" spans="1:18" s="226" customFormat="1" ht="12.75" thickTop="1" thickBot="1">
      <c r="A34" s="231" t="s">
        <v>56</v>
      </c>
      <c r="B34" s="232">
        <v>2240</v>
      </c>
      <c r="C34" s="232">
        <v>120</v>
      </c>
      <c r="D34" s="164"/>
      <c r="E34" s="163">
        <v>0</v>
      </c>
      <c r="F34" s="164">
        <v>0</v>
      </c>
      <c r="G34" s="164"/>
      <c r="H34" s="164"/>
      <c r="I34" s="164"/>
      <c r="J34" s="164"/>
      <c r="K34" s="158">
        <f>G34+H34+I34+J34</f>
        <v>0</v>
      </c>
      <c r="L34" s="164"/>
      <c r="M34" s="164"/>
      <c r="N34" s="164"/>
      <c r="O34" s="164"/>
      <c r="P34" s="164">
        <f t="shared" si="5"/>
        <v>0</v>
      </c>
      <c r="Q34" s="164">
        <v>0</v>
      </c>
      <c r="R34" s="169">
        <f t="shared" si="6"/>
        <v>0</v>
      </c>
    </row>
    <row r="35" spans="1:18" s="138" customFormat="1" ht="12.75" thickTop="1" thickBot="1">
      <c r="A35" s="160" t="s">
        <v>57</v>
      </c>
      <c r="B35" s="161">
        <v>2250</v>
      </c>
      <c r="C35" s="161">
        <v>130</v>
      </c>
      <c r="D35" s="164"/>
      <c r="E35" s="163">
        <v>0</v>
      </c>
      <c r="F35" s="164">
        <v>0</v>
      </c>
      <c r="G35" s="164"/>
      <c r="H35" s="164"/>
      <c r="I35" s="164"/>
      <c r="J35" s="164"/>
      <c r="K35" s="158">
        <f>G35+H35+I35+J35</f>
        <v>0</v>
      </c>
      <c r="L35" s="164"/>
      <c r="M35" s="164"/>
      <c r="N35" s="164"/>
      <c r="O35" s="164"/>
      <c r="P35" s="164">
        <f t="shared" si="5"/>
        <v>0</v>
      </c>
      <c r="Q35" s="164">
        <v>0</v>
      </c>
      <c r="R35" s="169">
        <f t="shared" si="6"/>
        <v>0</v>
      </c>
    </row>
    <row r="36" spans="1:18" s="138" customFormat="1" ht="12.75" thickTop="1" thickBot="1">
      <c r="A36" s="170" t="s">
        <v>58</v>
      </c>
      <c r="B36" s="161">
        <v>2260</v>
      </c>
      <c r="C36" s="161">
        <v>140</v>
      </c>
      <c r="D36" s="164"/>
      <c r="E36" s="163">
        <v>0</v>
      </c>
      <c r="F36" s="164">
        <v>0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>
        <f t="shared" si="5"/>
        <v>0</v>
      </c>
      <c r="Q36" s="164">
        <v>0</v>
      </c>
      <c r="R36" s="169">
        <f t="shared" si="6"/>
        <v>0</v>
      </c>
    </row>
    <row r="37" spans="1:18" s="138" customFormat="1" ht="12.75" thickTop="1" thickBot="1">
      <c r="A37" s="170" t="s">
        <v>59</v>
      </c>
      <c r="B37" s="156">
        <v>2270</v>
      </c>
      <c r="C37" s="156">
        <v>150</v>
      </c>
      <c r="D37" s="172">
        <f>SUM(D38:D43)</f>
        <v>0</v>
      </c>
      <c r="E37" s="224"/>
      <c r="F37" s="172">
        <f t="shared" ref="F37:R37" si="7">SUM(F38:F43)</f>
        <v>0</v>
      </c>
      <c r="G37" s="172">
        <f t="shared" si="7"/>
        <v>0</v>
      </c>
      <c r="H37" s="172">
        <f t="shared" si="7"/>
        <v>0</v>
      </c>
      <c r="I37" s="172">
        <f t="shared" si="7"/>
        <v>0</v>
      </c>
      <c r="J37" s="172">
        <f t="shared" si="7"/>
        <v>0</v>
      </c>
      <c r="K37" s="172">
        <f t="shared" si="7"/>
        <v>0</v>
      </c>
      <c r="L37" s="172">
        <f t="shared" si="7"/>
        <v>0</v>
      </c>
      <c r="M37" s="172">
        <f t="shared" si="7"/>
        <v>0</v>
      </c>
      <c r="N37" s="172">
        <f t="shared" si="7"/>
        <v>0</v>
      </c>
      <c r="O37" s="172">
        <f t="shared" si="7"/>
        <v>0</v>
      </c>
      <c r="P37" s="172">
        <f t="shared" si="7"/>
        <v>0</v>
      </c>
      <c r="Q37" s="172">
        <f t="shared" si="7"/>
        <v>0</v>
      </c>
      <c r="R37" s="172">
        <f t="shared" si="7"/>
        <v>0</v>
      </c>
    </row>
    <row r="38" spans="1:18" s="138" customFormat="1" ht="12.75" thickTop="1" thickBot="1">
      <c r="A38" s="165" t="s">
        <v>60</v>
      </c>
      <c r="B38" s="154">
        <v>2271</v>
      </c>
      <c r="C38" s="154">
        <v>160</v>
      </c>
      <c r="D38" s="167"/>
      <c r="E38" s="168">
        <v>0</v>
      </c>
      <c r="F38" s="167">
        <v>0</v>
      </c>
      <c r="G38" s="167"/>
      <c r="H38" s="167"/>
      <c r="I38" s="167"/>
      <c r="J38" s="167"/>
      <c r="K38" s="158">
        <f>G38+H38+I38+J38</f>
        <v>0</v>
      </c>
      <c r="L38" s="167"/>
      <c r="M38" s="167"/>
      <c r="N38" s="167"/>
      <c r="O38" s="167"/>
      <c r="P38" s="167">
        <f t="shared" ref="P38:P43" si="8">L38+M38+N38+O38</f>
        <v>0</v>
      </c>
      <c r="Q38" s="167">
        <v>0</v>
      </c>
      <c r="R38" s="169">
        <f t="shared" ref="R38:R43" si="9">K38-P38</f>
        <v>0</v>
      </c>
    </row>
    <row r="39" spans="1:18" s="138" customFormat="1" ht="12.75" thickTop="1" thickBot="1">
      <c r="A39" s="165" t="s">
        <v>61</v>
      </c>
      <c r="B39" s="154">
        <v>2272</v>
      </c>
      <c r="C39" s="154">
        <v>170</v>
      </c>
      <c r="D39" s="167"/>
      <c r="E39" s="168">
        <v>0</v>
      </c>
      <c r="F39" s="167">
        <v>0</v>
      </c>
      <c r="G39" s="167"/>
      <c r="H39" s="167"/>
      <c r="I39" s="167"/>
      <c r="J39" s="167"/>
      <c r="K39" s="158">
        <f>G39+H39+I39+J39</f>
        <v>0</v>
      </c>
      <c r="L39" s="167"/>
      <c r="M39" s="167"/>
      <c r="N39" s="167"/>
      <c r="O39" s="167"/>
      <c r="P39" s="167">
        <f t="shared" si="8"/>
        <v>0</v>
      </c>
      <c r="Q39" s="167">
        <v>0</v>
      </c>
      <c r="R39" s="169">
        <f t="shared" si="9"/>
        <v>0</v>
      </c>
    </row>
    <row r="40" spans="1:18" s="138" customFormat="1" ht="12.75" thickTop="1" thickBot="1">
      <c r="A40" s="165" t="s">
        <v>62</v>
      </c>
      <c r="B40" s="154">
        <v>2273</v>
      </c>
      <c r="C40" s="154">
        <v>180</v>
      </c>
      <c r="D40" s="167"/>
      <c r="E40" s="168">
        <v>0</v>
      </c>
      <c r="F40" s="167">
        <v>0</v>
      </c>
      <c r="G40" s="167"/>
      <c r="H40" s="167"/>
      <c r="I40" s="167"/>
      <c r="J40" s="167"/>
      <c r="K40" s="158">
        <f>G40+H40+I40+J40</f>
        <v>0</v>
      </c>
      <c r="L40" s="167"/>
      <c r="M40" s="167"/>
      <c r="N40" s="167"/>
      <c r="O40" s="167"/>
      <c r="P40" s="167">
        <f t="shared" si="8"/>
        <v>0</v>
      </c>
      <c r="Q40" s="167">
        <v>0</v>
      </c>
      <c r="R40" s="169">
        <f t="shared" si="9"/>
        <v>0</v>
      </c>
    </row>
    <row r="41" spans="1:18" s="138" customFormat="1" ht="12.75" thickTop="1" thickBot="1">
      <c r="A41" s="165" t="s">
        <v>170</v>
      </c>
      <c r="B41" s="154">
        <v>2274</v>
      </c>
      <c r="C41" s="154">
        <v>190</v>
      </c>
      <c r="D41" s="167"/>
      <c r="E41" s="168">
        <v>0</v>
      </c>
      <c r="F41" s="167">
        <v>0</v>
      </c>
      <c r="G41" s="167"/>
      <c r="H41" s="167"/>
      <c r="I41" s="167"/>
      <c r="J41" s="167"/>
      <c r="K41" s="158">
        <f>G41+H41+I41+J41</f>
        <v>0</v>
      </c>
      <c r="L41" s="167"/>
      <c r="M41" s="167"/>
      <c r="N41" s="167"/>
      <c r="O41" s="167"/>
      <c r="P41" s="167">
        <f t="shared" si="8"/>
        <v>0</v>
      </c>
      <c r="Q41" s="167">
        <v>0</v>
      </c>
      <c r="R41" s="169">
        <f t="shared" si="9"/>
        <v>0</v>
      </c>
    </row>
    <row r="42" spans="1:18" s="138" customFormat="1" ht="12.75" thickTop="1" thickBot="1">
      <c r="A42" s="165" t="s">
        <v>171</v>
      </c>
      <c r="B42" s="154">
        <v>2275</v>
      </c>
      <c r="C42" s="154">
        <v>200</v>
      </c>
      <c r="D42" s="167"/>
      <c r="E42" s="168">
        <v>0</v>
      </c>
      <c r="F42" s="167">
        <v>0</v>
      </c>
      <c r="G42" s="167"/>
      <c r="H42" s="167"/>
      <c r="I42" s="167"/>
      <c r="J42" s="167"/>
      <c r="K42" s="158">
        <f>G42+H42+I42+J42</f>
        <v>0</v>
      </c>
      <c r="L42" s="167"/>
      <c r="M42" s="167"/>
      <c r="N42" s="167"/>
      <c r="O42" s="167"/>
      <c r="P42" s="167">
        <f t="shared" si="8"/>
        <v>0</v>
      </c>
      <c r="Q42" s="167">
        <v>0</v>
      </c>
      <c r="R42" s="169">
        <f t="shared" si="9"/>
        <v>0</v>
      </c>
    </row>
    <row r="43" spans="1:18" s="138" customFormat="1" ht="12.75" thickTop="1" thickBot="1">
      <c r="A43" s="165" t="s">
        <v>63</v>
      </c>
      <c r="B43" s="154">
        <v>2276</v>
      </c>
      <c r="C43" s="154">
        <v>210</v>
      </c>
      <c r="D43" s="167">
        <v>0</v>
      </c>
      <c r="E43" s="168">
        <v>0</v>
      </c>
      <c r="F43" s="167">
        <v>0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>
        <f t="shared" si="8"/>
        <v>0</v>
      </c>
      <c r="Q43" s="167">
        <v>0</v>
      </c>
      <c r="R43" s="169">
        <f t="shared" si="9"/>
        <v>0</v>
      </c>
    </row>
    <row r="44" spans="1:18" s="138" customFormat="1" ht="13.5" customHeight="1" thickTop="1" thickBot="1">
      <c r="A44" s="170" t="s">
        <v>64</v>
      </c>
      <c r="B44" s="156">
        <v>2280</v>
      </c>
      <c r="C44" s="156">
        <v>220</v>
      </c>
      <c r="D44" s="172">
        <f t="shared" ref="D44:R44" si="10">SUM(D45:D46)</f>
        <v>0</v>
      </c>
      <c r="E44" s="172">
        <f t="shared" si="10"/>
        <v>0</v>
      </c>
      <c r="F44" s="172">
        <f t="shared" si="10"/>
        <v>0</v>
      </c>
      <c r="G44" s="172">
        <f t="shared" si="10"/>
        <v>0</v>
      </c>
      <c r="H44" s="172">
        <f t="shared" si="10"/>
        <v>0</v>
      </c>
      <c r="I44" s="172">
        <f t="shared" si="10"/>
        <v>0</v>
      </c>
      <c r="J44" s="172">
        <f t="shared" si="10"/>
        <v>0</v>
      </c>
      <c r="K44" s="172">
        <f t="shared" si="10"/>
        <v>0</v>
      </c>
      <c r="L44" s="172">
        <f t="shared" si="10"/>
        <v>0</v>
      </c>
      <c r="M44" s="172">
        <f t="shared" si="10"/>
        <v>0</v>
      </c>
      <c r="N44" s="172">
        <f t="shared" si="10"/>
        <v>0</v>
      </c>
      <c r="O44" s="172">
        <f t="shared" si="10"/>
        <v>0</v>
      </c>
      <c r="P44" s="172">
        <f t="shared" si="10"/>
        <v>0</v>
      </c>
      <c r="Q44" s="172">
        <f t="shared" si="10"/>
        <v>0</v>
      </c>
      <c r="R44" s="172">
        <f t="shared" si="10"/>
        <v>0</v>
      </c>
    </row>
    <row r="45" spans="1:18" s="138" customFormat="1" ht="12.75" customHeight="1" thickTop="1" thickBot="1">
      <c r="A45" s="173" t="s">
        <v>65</v>
      </c>
      <c r="B45" s="154">
        <v>2281</v>
      </c>
      <c r="C45" s="154">
        <v>230</v>
      </c>
      <c r="D45" s="167">
        <v>0</v>
      </c>
      <c r="E45" s="167">
        <v>0</v>
      </c>
      <c r="F45" s="167">
        <v>0</v>
      </c>
      <c r="G45" s="167">
        <v>0</v>
      </c>
      <c r="H45" s="167"/>
      <c r="I45" s="167"/>
      <c r="J45" s="167"/>
      <c r="K45" s="167"/>
      <c r="L45" s="167"/>
      <c r="M45" s="167"/>
      <c r="N45" s="167"/>
      <c r="O45" s="167"/>
      <c r="P45" s="167">
        <f>L45+M45+N45+O45</f>
        <v>0</v>
      </c>
      <c r="Q45" s="167">
        <v>0</v>
      </c>
      <c r="R45" s="169">
        <f>K45-P45</f>
        <v>0</v>
      </c>
    </row>
    <row r="46" spans="1:18" s="138" customFormat="1" ht="12.75" customHeight="1" thickTop="1" thickBot="1">
      <c r="A46" s="174" t="s">
        <v>66</v>
      </c>
      <c r="B46" s="154">
        <v>2282</v>
      </c>
      <c r="C46" s="154">
        <v>240</v>
      </c>
      <c r="D46" s="167"/>
      <c r="E46" s="167"/>
      <c r="F46" s="167">
        <v>0</v>
      </c>
      <c r="G46" s="167"/>
      <c r="H46" s="167"/>
      <c r="I46" s="167"/>
      <c r="J46" s="167"/>
      <c r="K46" s="158">
        <f>G46+H46+I46+J46</f>
        <v>0</v>
      </c>
      <c r="L46" s="167"/>
      <c r="M46" s="167"/>
      <c r="N46" s="167"/>
      <c r="O46" s="167"/>
      <c r="P46" s="167">
        <f>L46+M46+N46+O46</f>
        <v>0</v>
      </c>
      <c r="Q46" s="167">
        <v>0</v>
      </c>
      <c r="R46" s="169">
        <f>K46-P46</f>
        <v>0</v>
      </c>
    </row>
    <row r="47" spans="1:18" s="138" customFormat="1" ht="12.75" thickTop="1" thickBot="1">
      <c r="A47" s="159" t="s">
        <v>67</v>
      </c>
      <c r="B47" s="156">
        <v>2400</v>
      </c>
      <c r="C47" s="156">
        <v>250</v>
      </c>
      <c r="D47" s="172">
        <f t="shared" ref="D47:R47" si="11">SUM(D48:D49)</f>
        <v>0</v>
      </c>
      <c r="E47" s="172">
        <f t="shared" si="11"/>
        <v>0</v>
      </c>
      <c r="F47" s="172">
        <f t="shared" si="11"/>
        <v>0</v>
      </c>
      <c r="G47" s="172">
        <f t="shared" si="11"/>
        <v>0</v>
      </c>
      <c r="H47" s="172">
        <f t="shared" si="11"/>
        <v>0</v>
      </c>
      <c r="I47" s="172">
        <f t="shared" si="11"/>
        <v>0</v>
      </c>
      <c r="J47" s="172">
        <f t="shared" si="11"/>
        <v>0</v>
      </c>
      <c r="K47" s="172">
        <f t="shared" si="11"/>
        <v>0</v>
      </c>
      <c r="L47" s="172">
        <f t="shared" si="11"/>
        <v>0</v>
      </c>
      <c r="M47" s="172">
        <f t="shared" si="11"/>
        <v>0</v>
      </c>
      <c r="N47" s="172">
        <f t="shared" si="11"/>
        <v>0</v>
      </c>
      <c r="O47" s="172">
        <f t="shared" si="11"/>
        <v>0</v>
      </c>
      <c r="P47" s="172">
        <f t="shared" si="11"/>
        <v>0</v>
      </c>
      <c r="Q47" s="172">
        <f t="shared" si="11"/>
        <v>0</v>
      </c>
      <c r="R47" s="172">
        <f t="shared" si="11"/>
        <v>0</v>
      </c>
    </row>
    <row r="48" spans="1:18" s="138" customFormat="1" ht="12.75" thickTop="1" thickBot="1">
      <c r="A48" s="175" t="s">
        <v>68</v>
      </c>
      <c r="B48" s="161">
        <v>2410</v>
      </c>
      <c r="C48" s="161">
        <v>260</v>
      </c>
      <c r="D48" s="164">
        <v>0</v>
      </c>
      <c r="E48" s="163">
        <v>0</v>
      </c>
      <c r="F48" s="164">
        <v>0</v>
      </c>
      <c r="G48" s="164">
        <v>0</v>
      </c>
      <c r="H48" s="164"/>
      <c r="I48" s="164"/>
      <c r="J48" s="164"/>
      <c r="K48" s="164"/>
      <c r="L48" s="164"/>
      <c r="M48" s="164"/>
      <c r="N48" s="164"/>
      <c r="O48" s="164"/>
      <c r="P48" s="164">
        <v>0</v>
      </c>
      <c r="Q48" s="164">
        <v>0</v>
      </c>
      <c r="R48" s="169">
        <f>K48-P48</f>
        <v>0</v>
      </c>
    </row>
    <row r="49" spans="1:18" s="138" customFormat="1" ht="12.75" thickTop="1" thickBot="1">
      <c r="A49" s="175" t="s">
        <v>69</v>
      </c>
      <c r="B49" s="161">
        <v>2420</v>
      </c>
      <c r="C49" s="161">
        <v>270</v>
      </c>
      <c r="D49" s="164">
        <v>0</v>
      </c>
      <c r="E49" s="163">
        <v>0</v>
      </c>
      <c r="F49" s="164">
        <v>0</v>
      </c>
      <c r="G49" s="164">
        <v>0</v>
      </c>
      <c r="H49" s="164"/>
      <c r="I49" s="164"/>
      <c r="J49" s="164"/>
      <c r="K49" s="164"/>
      <c r="L49" s="164"/>
      <c r="M49" s="164"/>
      <c r="N49" s="164"/>
      <c r="O49" s="164"/>
      <c r="P49" s="164">
        <v>0</v>
      </c>
      <c r="Q49" s="164">
        <v>0</v>
      </c>
      <c r="R49" s="169">
        <f>K49-P49</f>
        <v>0</v>
      </c>
    </row>
    <row r="50" spans="1:18" s="138" customFormat="1" ht="12" customHeight="1" thickTop="1" thickBot="1">
      <c r="A50" s="176" t="s">
        <v>70</v>
      </c>
      <c r="B50" s="156">
        <v>2600</v>
      </c>
      <c r="C50" s="156">
        <v>280</v>
      </c>
      <c r="D50" s="172">
        <f t="shared" ref="D50:R50" si="12">SUM(D51:D53)</f>
        <v>0</v>
      </c>
      <c r="E50" s="172">
        <f t="shared" si="12"/>
        <v>0</v>
      </c>
      <c r="F50" s="172">
        <f t="shared" si="12"/>
        <v>0</v>
      </c>
      <c r="G50" s="172">
        <f t="shared" si="12"/>
        <v>0</v>
      </c>
      <c r="H50" s="172">
        <f t="shared" si="12"/>
        <v>0</v>
      </c>
      <c r="I50" s="172">
        <f t="shared" si="12"/>
        <v>0</v>
      </c>
      <c r="J50" s="172">
        <f t="shared" si="12"/>
        <v>0</v>
      </c>
      <c r="K50" s="172">
        <f t="shared" si="12"/>
        <v>0</v>
      </c>
      <c r="L50" s="172">
        <f t="shared" si="12"/>
        <v>0</v>
      </c>
      <c r="M50" s="172">
        <f t="shared" si="12"/>
        <v>0</v>
      </c>
      <c r="N50" s="172">
        <f t="shared" si="12"/>
        <v>0</v>
      </c>
      <c r="O50" s="172">
        <f t="shared" si="12"/>
        <v>0</v>
      </c>
      <c r="P50" s="172">
        <f t="shared" si="12"/>
        <v>0</v>
      </c>
      <c r="Q50" s="172">
        <f t="shared" si="12"/>
        <v>0</v>
      </c>
      <c r="R50" s="172">
        <f t="shared" si="12"/>
        <v>0</v>
      </c>
    </row>
    <row r="51" spans="1:18" s="138" customFormat="1" ht="12.75" thickTop="1" thickBot="1">
      <c r="A51" s="170" t="s">
        <v>71</v>
      </c>
      <c r="B51" s="161">
        <v>2610</v>
      </c>
      <c r="C51" s="161">
        <v>290</v>
      </c>
      <c r="D51" s="177">
        <v>0</v>
      </c>
      <c r="E51" s="178">
        <v>0</v>
      </c>
      <c r="F51" s="177">
        <v>0</v>
      </c>
      <c r="G51" s="177">
        <v>0</v>
      </c>
      <c r="H51" s="177"/>
      <c r="I51" s="177"/>
      <c r="J51" s="177"/>
      <c r="K51" s="177"/>
      <c r="L51" s="177"/>
      <c r="M51" s="177"/>
      <c r="N51" s="177"/>
      <c r="O51" s="177"/>
      <c r="P51" s="177">
        <v>0</v>
      </c>
      <c r="Q51" s="177">
        <v>0</v>
      </c>
      <c r="R51" s="169">
        <f>K51-P51</f>
        <v>0</v>
      </c>
    </row>
    <row r="52" spans="1:18" s="138" customFormat="1" ht="12.75" thickTop="1" thickBot="1">
      <c r="A52" s="170" t="s">
        <v>72</v>
      </c>
      <c r="B52" s="161">
        <v>2620</v>
      </c>
      <c r="C52" s="161">
        <v>300</v>
      </c>
      <c r="D52" s="177">
        <v>0</v>
      </c>
      <c r="E52" s="178">
        <v>0</v>
      </c>
      <c r="F52" s="177">
        <v>0</v>
      </c>
      <c r="G52" s="177">
        <v>0</v>
      </c>
      <c r="H52" s="177"/>
      <c r="I52" s="177"/>
      <c r="J52" s="177"/>
      <c r="K52" s="177"/>
      <c r="L52" s="177"/>
      <c r="M52" s="177"/>
      <c r="N52" s="177"/>
      <c r="O52" s="177"/>
      <c r="P52" s="177">
        <v>0</v>
      </c>
      <c r="Q52" s="177">
        <v>0</v>
      </c>
      <c r="R52" s="169">
        <f>K52-P52</f>
        <v>0</v>
      </c>
    </row>
    <row r="53" spans="1:18" s="138" customFormat="1" ht="12.75" thickTop="1" thickBot="1">
      <c r="A53" s="175" t="s">
        <v>73</v>
      </c>
      <c r="B53" s="161">
        <v>2630</v>
      </c>
      <c r="C53" s="161">
        <v>310</v>
      </c>
      <c r="D53" s="177">
        <v>0</v>
      </c>
      <c r="E53" s="178">
        <v>0</v>
      </c>
      <c r="F53" s="177">
        <v>0</v>
      </c>
      <c r="G53" s="177">
        <v>0</v>
      </c>
      <c r="H53" s="177"/>
      <c r="I53" s="177"/>
      <c r="J53" s="177"/>
      <c r="K53" s="177"/>
      <c r="L53" s="177"/>
      <c r="M53" s="177"/>
      <c r="N53" s="177"/>
      <c r="O53" s="177"/>
      <c r="P53" s="177">
        <v>0</v>
      </c>
      <c r="Q53" s="177">
        <v>0</v>
      </c>
      <c r="R53" s="169">
        <f>K53-P53</f>
        <v>0</v>
      </c>
    </row>
    <row r="54" spans="1:18" s="138" customFormat="1" ht="12.75" thickTop="1" thickBot="1">
      <c r="A54" s="171" t="s">
        <v>74</v>
      </c>
      <c r="B54" s="156">
        <v>2700</v>
      </c>
      <c r="C54" s="156">
        <v>320</v>
      </c>
      <c r="D54" s="179">
        <f t="shared" ref="D54:R54" si="13">SUM(D55:D57)</f>
        <v>0</v>
      </c>
      <c r="E54" s="179">
        <f t="shared" si="13"/>
        <v>0</v>
      </c>
      <c r="F54" s="179">
        <f t="shared" si="13"/>
        <v>0</v>
      </c>
      <c r="G54" s="179">
        <f t="shared" si="13"/>
        <v>0</v>
      </c>
      <c r="H54" s="179">
        <f t="shared" si="13"/>
        <v>0</v>
      </c>
      <c r="I54" s="179">
        <f t="shared" si="13"/>
        <v>0</v>
      </c>
      <c r="J54" s="179">
        <f t="shared" si="13"/>
        <v>0</v>
      </c>
      <c r="K54" s="179">
        <f t="shared" si="13"/>
        <v>0</v>
      </c>
      <c r="L54" s="179">
        <f t="shared" si="13"/>
        <v>0</v>
      </c>
      <c r="M54" s="179">
        <f t="shared" si="13"/>
        <v>0</v>
      </c>
      <c r="N54" s="179">
        <f t="shared" si="13"/>
        <v>0</v>
      </c>
      <c r="O54" s="179">
        <f t="shared" si="13"/>
        <v>0</v>
      </c>
      <c r="P54" s="179">
        <f t="shared" si="13"/>
        <v>0</v>
      </c>
      <c r="Q54" s="179">
        <f t="shared" si="13"/>
        <v>0</v>
      </c>
      <c r="R54" s="179">
        <f t="shared" si="13"/>
        <v>0</v>
      </c>
    </row>
    <row r="55" spans="1:18" s="138" customFormat="1" ht="12.75" customHeight="1" thickTop="1" thickBot="1">
      <c r="A55" s="170" t="s">
        <v>75</v>
      </c>
      <c r="B55" s="161">
        <v>2710</v>
      </c>
      <c r="C55" s="161">
        <v>330</v>
      </c>
      <c r="D55" s="177">
        <v>0</v>
      </c>
      <c r="E55" s="178">
        <v>0</v>
      </c>
      <c r="F55" s="177">
        <v>0</v>
      </c>
      <c r="G55" s="177">
        <v>0</v>
      </c>
      <c r="H55" s="177"/>
      <c r="I55" s="177"/>
      <c r="J55" s="177"/>
      <c r="K55" s="177"/>
      <c r="L55" s="177"/>
      <c r="M55" s="177"/>
      <c r="N55" s="177"/>
      <c r="O55" s="177"/>
      <c r="P55" s="177">
        <v>0</v>
      </c>
      <c r="Q55" s="177">
        <v>0</v>
      </c>
      <c r="R55" s="169">
        <f>K55-P55</f>
        <v>0</v>
      </c>
    </row>
    <row r="56" spans="1:18" s="138" customFormat="1" ht="12.75" thickTop="1" thickBot="1">
      <c r="A56" s="170" t="s">
        <v>76</v>
      </c>
      <c r="B56" s="161">
        <v>2720</v>
      </c>
      <c r="C56" s="161">
        <v>340</v>
      </c>
      <c r="D56" s="177">
        <v>0</v>
      </c>
      <c r="E56" s="178">
        <v>0</v>
      </c>
      <c r="F56" s="177">
        <v>0</v>
      </c>
      <c r="G56" s="177">
        <v>0</v>
      </c>
      <c r="H56" s="177"/>
      <c r="I56" s="177"/>
      <c r="J56" s="177"/>
      <c r="K56" s="177"/>
      <c r="L56" s="177"/>
      <c r="M56" s="177"/>
      <c r="N56" s="177"/>
      <c r="O56" s="177"/>
      <c r="P56" s="177">
        <v>0</v>
      </c>
      <c r="Q56" s="177">
        <v>0</v>
      </c>
      <c r="R56" s="169">
        <f>K56-P56</f>
        <v>0</v>
      </c>
    </row>
    <row r="57" spans="1:18" s="226" customFormat="1" ht="12.75" thickTop="1" thickBot="1">
      <c r="A57" s="233" t="s">
        <v>77</v>
      </c>
      <c r="B57" s="232">
        <v>2730</v>
      </c>
      <c r="C57" s="232">
        <v>350</v>
      </c>
      <c r="D57" s="177"/>
      <c r="E57" s="178">
        <v>0</v>
      </c>
      <c r="F57" s="177">
        <v>0</v>
      </c>
      <c r="G57" s="177"/>
      <c r="H57" s="177"/>
      <c r="I57" s="177"/>
      <c r="J57" s="177"/>
      <c r="K57" s="158">
        <f>G57+H57+I57+J57</f>
        <v>0</v>
      </c>
      <c r="L57" s="177"/>
      <c r="M57" s="177"/>
      <c r="N57" s="177"/>
      <c r="O57" s="177"/>
      <c r="P57" s="177"/>
      <c r="Q57" s="177">
        <v>0</v>
      </c>
      <c r="R57" s="169">
        <f>K57-P57</f>
        <v>0</v>
      </c>
    </row>
    <row r="58" spans="1:18" s="138" customFormat="1" ht="12.75" thickTop="1" thickBot="1">
      <c r="A58" s="171" t="s">
        <v>78</v>
      </c>
      <c r="B58" s="156">
        <v>2800</v>
      </c>
      <c r="C58" s="156">
        <v>360</v>
      </c>
      <c r="D58" s="180"/>
      <c r="E58" s="179">
        <v>0</v>
      </c>
      <c r="F58" s="180">
        <v>0</v>
      </c>
      <c r="G58" s="180"/>
      <c r="H58" s="180"/>
      <c r="I58" s="180"/>
      <c r="J58" s="180"/>
      <c r="K58" s="158">
        <f>G58+H58+I58+J58</f>
        <v>0</v>
      </c>
      <c r="L58" s="180"/>
      <c r="M58" s="180"/>
      <c r="N58" s="180"/>
      <c r="O58" s="180"/>
      <c r="P58" s="180">
        <f>L58+M58+N58+O58</f>
        <v>0</v>
      </c>
      <c r="Q58" s="180">
        <v>0</v>
      </c>
      <c r="R58" s="169">
        <f>K58-P58</f>
        <v>0</v>
      </c>
    </row>
    <row r="59" spans="1:18" s="138" customFormat="1" ht="12.75" thickTop="1" thickBot="1">
      <c r="A59" s="156" t="s">
        <v>79</v>
      </c>
      <c r="B59" s="156">
        <v>3000</v>
      </c>
      <c r="C59" s="156">
        <v>370</v>
      </c>
      <c r="D59" s="179">
        <f t="shared" ref="D59:R59" si="14">D60+D74</f>
        <v>0</v>
      </c>
      <c r="E59" s="179">
        <f t="shared" si="14"/>
        <v>0</v>
      </c>
      <c r="F59" s="179">
        <f t="shared" si="14"/>
        <v>0</v>
      </c>
      <c r="G59" s="179">
        <f t="shared" si="14"/>
        <v>0</v>
      </c>
      <c r="H59" s="179">
        <f t="shared" si="14"/>
        <v>0</v>
      </c>
      <c r="I59" s="179">
        <f t="shared" si="14"/>
        <v>0</v>
      </c>
      <c r="J59" s="179">
        <f t="shared" si="14"/>
        <v>0</v>
      </c>
      <c r="K59" s="179">
        <f t="shared" si="14"/>
        <v>0</v>
      </c>
      <c r="L59" s="179">
        <f t="shared" si="14"/>
        <v>0</v>
      </c>
      <c r="M59" s="179">
        <f t="shared" si="14"/>
        <v>0</v>
      </c>
      <c r="N59" s="179">
        <f t="shared" si="14"/>
        <v>0</v>
      </c>
      <c r="O59" s="179">
        <f t="shared" si="14"/>
        <v>0</v>
      </c>
      <c r="P59" s="179">
        <f t="shared" si="14"/>
        <v>0</v>
      </c>
      <c r="Q59" s="179">
        <f t="shared" si="14"/>
        <v>0</v>
      </c>
      <c r="R59" s="179">
        <f t="shared" si="14"/>
        <v>0</v>
      </c>
    </row>
    <row r="60" spans="1:18" s="138" customFormat="1" ht="12.75" thickTop="1" thickBot="1">
      <c r="A60" s="159" t="s">
        <v>80</v>
      </c>
      <c r="B60" s="156">
        <v>3100</v>
      </c>
      <c r="C60" s="156">
        <v>380</v>
      </c>
      <c r="D60" s="179">
        <f t="shared" ref="D60:R60" si="15">D61+D62+D65+D68+D72+D73</f>
        <v>0</v>
      </c>
      <c r="E60" s="179">
        <f t="shared" si="15"/>
        <v>0</v>
      </c>
      <c r="F60" s="179">
        <f t="shared" si="15"/>
        <v>0</v>
      </c>
      <c r="G60" s="179">
        <f t="shared" si="15"/>
        <v>0</v>
      </c>
      <c r="H60" s="179">
        <f t="shared" si="15"/>
        <v>0</v>
      </c>
      <c r="I60" s="179">
        <f t="shared" si="15"/>
        <v>0</v>
      </c>
      <c r="J60" s="179">
        <f t="shared" si="15"/>
        <v>0</v>
      </c>
      <c r="K60" s="179">
        <f t="shared" si="15"/>
        <v>0</v>
      </c>
      <c r="L60" s="179">
        <f t="shared" si="15"/>
        <v>0</v>
      </c>
      <c r="M60" s="179">
        <f t="shared" si="15"/>
        <v>0</v>
      </c>
      <c r="N60" s="179">
        <f t="shared" si="15"/>
        <v>0</v>
      </c>
      <c r="O60" s="179">
        <f t="shared" si="15"/>
        <v>0</v>
      </c>
      <c r="P60" s="179">
        <f t="shared" si="15"/>
        <v>0</v>
      </c>
      <c r="Q60" s="179">
        <f t="shared" si="15"/>
        <v>0</v>
      </c>
      <c r="R60" s="179">
        <f t="shared" si="15"/>
        <v>0</v>
      </c>
    </row>
    <row r="61" spans="1:18" s="138" customFormat="1" ht="12.75" thickTop="1" thickBot="1">
      <c r="A61" s="170" t="s">
        <v>81</v>
      </c>
      <c r="B61" s="161">
        <v>3110</v>
      </c>
      <c r="C61" s="161">
        <v>390</v>
      </c>
      <c r="D61" s="177">
        <v>0</v>
      </c>
      <c r="E61" s="178">
        <v>0</v>
      </c>
      <c r="F61" s="177">
        <v>0</v>
      </c>
      <c r="G61" s="177">
        <v>0</v>
      </c>
      <c r="H61" s="177"/>
      <c r="I61" s="177"/>
      <c r="J61" s="177"/>
      <c r="K61" s="177"/>
      <c r="L61" s="177"/>
      <c r="M61" s="177"/>
      <c r="N61" s="177"/>
      <c r="O61" s="177"/>
      <c r="P61" s="177">
        <v>0</v>
      </c>
      <c r="Q61" s="177">
        <v>0</v>
      </c>
      <c r="R61" s="169">
        <f t="shared" ref="R61:R73" si="16">K61-P61</f>
        <v>0</v>
      </c>
    </row>
    <row r="62" spans="1:18" s="138" customFormat="1" ht="12.75" thickTop="1" thickBot="1">
      <c r="A62" s="175" t="s">
        <v>82</v>
      </c>
      <c r="B62" s="161">
        <v>3120</v>
      </c>
      <c r="C62" s="161">
        <v>400</v>
      </c>
      <c r="D62" s="181">
        <f>SUM(D63:D64)</f>
        <v>0</v>
      </c>
      <c r="E62" s="181">
        <f>SUM(E63:E64)</f>
        <v>0</v>
      </c>
      <c r="F62" s="181">
        <f>SUM(F63:F64)</f>
        <v>0</v>
      </c>
      <c r="G62" s="181">
        <f>SUM(G63:G64)</f>
        <v>0</v>
      </c>
      <c r="H62" s="181"/>
      <c r="I62" s="181"/>
      <c r="J62" s="181"/>
      <c r="K62" s="181"/>
      <c r="L62" s="181"/>
      <c r="M62" s="181"/>
      <c r="N62" s="181"/>
      <c r="O62" s="181"/>
      <c r="P62" s="181">
        <f>SUM(P63:P64)</f>
        <v>0</v>
      </c>
      <c r="Q62" s="181">
        <f>SUM(Q63:Q64)</f>
        <v>0</v>
      </c>
      <c r="R62" s="169">
        <f t="shared" si="16"/>
        <v>0</v>
      </c>
    </row>
    <row r="63" spans="1:18" s="138" customFormat="1" ht="12.75" thickTop="1" thickBot="1">
      <c r="A63" s="165" t="s">
        <v>83</v>
      </c>
      <c r="B63" s="154">
        <v>3121</v>
      </c>
      <c r="C63" s="154">
        <v>410</v>
      </c>
      <c r="D63" s="182">
        <v>0</v>
      </c>
      <c r="E63" s="183">
        <v>0</v>
      </c>
      <c r="F63" s="182">
        <v>0</v>
      </c>
      <c r="G63" s="182">
        <v>0</v>
      </c>
      <c r="H63" s="182"/>
      <c r="I63" s="182"/>
      <c r="J63" s="182"/>
      <c r="K63" s="182"/>
      <c r="L63" s="182"/>
      <c r="M63" s="182"/>
      <c r="N63" s="182"/>
      <c r="O63" s="182"/>
      <c r="P63" s="182">
        <v>0</v>
      </c>
      <c r="Q63" s="182">
        <v>0</v>
      </c>
      <c r="R63" s="169">
        <f t="shared" si="16"/>
        <v>0</v>
      </c>
    </row>
    <row r="64" spans="1:18" s="138" customFormat="1" ht="12.75" thickTop="1" thickBot="1">
      <c r="A64" s="165" t="s">
        <v>84</v>
      </c>
      <c r="B64" s="154">
        <v>3122</v>
      </c>
      <c r="C64" s="154">
        <v>420</v>
      </c>
      <c r="D64" s="182">
        <v>0</v>
      </c>
      <c r="E64" s="183">
        <v>0</v>
      </c>
      <c r="F64" s="182">
        <v>0</v>
      </c>
      <c r="G64" s="182">
        <v>0</v>
      </c>
      <c r="H64" s="182"/>
      <c r="I64" s="182"/>
      <c r="J64" s="182"/>
      <c r="K64" s="182"/>
      <c r="L64" s="182"/>
      <c r="M64" s="182"/>
      <c r="N64" s="182"/>
      <c r="O64" s="182"/>
      <c r="P64" s="182">
        <v>0</v>
      </c>
      <c r="Q64" s="182">
        <v>0</v>
      </c>
      <c r="R64" s="169">
        <f t="shared" si="16"/>
        <v>0</v>
      </c>
    </row>
    <row r="65" spans="1:18" s="138" customFormat="1" ht="12.75" thickTop="1" thickBot="1">
      <c r="A65" s="160" t="s">
        <v>85</v>
      </c>
      <c r="B65" s="161">
        <v>3130</v>
      </c>
      <c r="C65" s="161">
        <v>430</v>
      </c>
      <c r="D65" s="178">
        <f>SUM(D66:D67)</f>
        <v>0</v>
      </c>
      <c r="E65" s="178">
        <f>SUM(E66:E67)</f>
        <v>0</v>
      </c>
      <c r="F65" s="178">
        <f>SUM(F66:F67)</f>
        <v>0</v>
      </c>
      <c r="G65" s="178">
        <f>SUM(G66:G67)</f>
        <v>0</v>
      </c>
      <c r="H65" s="178"/>
      <c r="I65" s="178"/>
      <c r="J65" s="178"/>
      <c r="K65" s="178"/>
      <c r="L65" s="178"/>
      <c r="M65" s="178"/>
      <c r="N65" s="178"/>
      <c r="O65" s="178"/>
      <c r="P65" s="178">
        <f>SUM(P66:P67)</f>
        <v>0</v>
      </c>
      <c r="Q65" s="178">
        <f>SUM(Q66:Q67)</f>
        <v>0</v>
      </c>
      <c r="R65" s="169">
        <f t="shared" si="16"/>
        <v>0</v>
      </c>
    </row>
    <row r="66" spans="1:18" s="138" customFormat="1" ht="12.75" thickTop="1" thickBot="1">
      <c r="A66" s="165" t="s">
        <v>86</v>
      </c>
      <c r="B66" s="154">
        <v>3131</v>
      </c>
      <c r="C66" s="154">
        <v>440</v>
      </c>
      <c r="D66" s="182">
        <v>0</v>
      </c>
      <c r="E66" s="183">
        <v>0</v>
      </c>
      <c r="F66" s="182">
        <v>0</v>
      </c>
      <c r="G66" s="182">
        <v>0</v>
      </c>
      <c r="H66" s="182"/>
      <c r="I66" s="182"/>
      <c r="J66" s="182"/>
      <c r="K66" s="182"/>
      <c r="L66" s="182"/>
      <c r="M66" s="182"/>
      <c r="N66" s="182"/>
      <c r="O66" s="182"/>
      <c r="P66" s="182">
        <v>0</v>
      </c>
      <c r="Q66" s="182">
        <v>0</v>
      </c>
      <c r="R66" s="169">
        <f t="shared" si="16"/>
        <v>0</v>
      </c>
    </row>
    <row r="67" spans="1:18" s="138" customFormat="1" ht="12.75" thickTop="1" thickBot="1">
      <c r="A67" s="165" t="s">
        <v>87</v>
      </c>
      <c r="B67" s="154">
        <v>3132</v>
      </c>
      <c r="C67" s="154">
        <v>450</v>
      </c>
      <c r="D67" s="182">
        <v>0</v>
      </c>
      <c r="E67" s="183">
        <v>0</v>
      </c>
      <c r="F67" s="182">
        <v>0</v>
      </c>
      <c r="G67" s="182">
        <v>0</v>
      </c>
      <c r="H67" s="182"/>
      <c r="I67" s="182"/>
      <c r="J67" s="182"/>
      <c r="K67" s="182"/>
      <c r="L67" s="182"/>
      <c r="M67" s="182"/>
      <c r="N67" s="182"/>
      <c r="O67" s="182"/>
      <c r="P67" s="182">
        <v>0</v>
      </c>
      <c r="Q67" s="182">
        <v>0</v>
      </c>
      <c r="R67" s="169">
        <f t="shared" si="16"/>
        <v>0</v>
      </c>
    </row>
    <row r="68" spans="1:18" s="138" customFormat="1" ht="12.75" thickTop="1" thickBot="1">
      <c r="A68" s="160" t="s">
        <v>88</v>
      </c>
      <c r="B68" s="161">
        <v>3140</v>
      </c>
      <c r="C68" s="161">
        <v>460</v>
      </c>
      <c r="D68" s="178">
        <f>SUM(D69:D71)</f>
        <v>0</v>
      </c>
      <c r="E68" s="178">
        <f>SUM(E69:E71)</f>
        <v>0</v>
      </c>
      <c r="F68" s="178">
        <f>SUM(F69:F71)</f>
        <v>0</v>
      </c>
      <c r="G68" s="178">
        <f>SUM(G69:G71)</f>
        <v>0</v>
      </c>
      <c r="H68" s="178"/>
      <c r="I68" s="178"/>
      <c r="J68" s="178"/>
      <c r="K68" s="178"/>
      <c r="L68" s="178"/>
      <c r="M68" s="178"/>
      <c r="N68" s="178"/>
      <c r="O68" s="178"/>
      <c r="P68" s="178">
        <f>SUM(P69:P71)</f>
        <v>0</v>
      </c>
      <c r="Q68" s="178">
        <f>SUM(Q69:Q71)</f>
        <v>0</v>
      </c>
      <c r="R68" s="169">
        <f t="shared" si="16"/>
        <v>0</v>
      </c>
    </row>
    <row r="69" spans="1:18" s="138" customFormat="1" ht="13.5" thickTop="1" thickBot="1">
      <c r="A69" s="184" t="s">
        <v>113</v>
      </c>
      <c r="B69" s="154">
        <v>3141</v>
      </c>
      <c r="C69" s="154">
        <v>470</v>
      </c>
      <c r="D69" s="182">
        <v>0</v>
      </c>
      <c r="E69" s="183">
        <v>0</v>
      </c>
      <c r="F69" s="182">
        <v>0</v>
      </c>
      <c r="G69" s="182">
        <v>0</v>
      </c>
      <c r="H69" s="182"/>
      <c r="I69" s="182"/>
      <c r="J69" s="182"/>
      <c r="K69" s="182"/>
      <c r="L69" s="182"/>
      <c r="M69" s="182"/>
      <c r="N69" s="182"/>
      <c r="O69" s="182"/>
      <c r="P69" s="182">
        <v>0</v>
      </c>
      <c r="Q69" s="182">
        <v>0</v>
      </c>
      <c r="R69" s="169">
        <f t="shared" si="16"/>
        <v>0</v>
      </c>
    </row>
    <row r="70" spans="1:18" s="138" customFormat="1" ht="13.5" thickTop="1" thickBot="1">
      <c r="A70" s="184" t="s">
        <v>114</v>
      </c>
      <c r="B70" s="154">
        <v>3142</v>
      </c>
      <c r="C70" s="154">
        <v>480</v>
      </c>
      <c r="D70" s="182">
        <v>0</v>
      </c>
      <c r="E70" s="183">
        <v>0</v>
      </c>
      <c r="F70" s="182">
        <v>0</v>
      </c>
      <c r="G70" s="182">
        <v>0</v>
      </c>
      <c r="H70" s="182"/>
      <c r="I70" s="182"/>
      <c r="J70" s="182"/>
      <c r="K70" s="182"/>
      <c r="L70" s="182"/>
      <c r="M70" s="182"/>
      <c r="N70" s="182"/>
      <c r="O70" s="182"/>
      <c r="P70" s="182">
        <v>0</v>
      </c>
      <c r="Q70" s="182">
        <v>0</v>
      </c>
      <c r="R70" s="169">
        <f t="shared" si="16"/>
        <v>0</v>
      </c>
    </row>
    <row r="71" spans="1:18" s="138" customFormat="1" ht="13.5" thickTop="1" thickBot="1">
      <c r="A71" s="184" t="s">
        <v>115</v>
      </c>
      <c r="B71" s="154">
        <v>3143</v>
      </c>
      <c r="C71" s="154">
        <v>490</v>
      </c>
      <c r="D71" s="182">
        <v>0</v>
      </c>
      <c r="E71" s="183">
        <v>0</v>
      </c>
      <c r="F71" s="182">
        <v>0</v>
      </c>
      <c r="G71" s="182">
        <v>0</v>
      </c>
      <c r="H71" s="182"/>
      <c r="I71" s="182"/>
      <c r="J71" s="182"/>
      <c r="K71" s="182"/>
      <c r="L71" s="182"/>
      <c r="M71" s="182"/>
      <c r="N71" s="182"/>
      <c r="O71" s="182"/>
      <c r="P71" s="182">
        <v>0</v>
      </c>
      <c r="Q71" s="182">
        <v>0</v>
      </c>
      <c r="R71" s="169">
        <f t="shared" si="16"/>
        <v>0</v>
      </c>
    </row>
    <row r="72" spans="1:18" s="138" customFormat="1" ht="12.75" thickTop="1" thickBot="1">
      <c r="A72" s="160" t="s">
        <v>89</v>
      </c>
      <c r="B72" s="161">
        <v>3150</v>
      </c>
      <c r="C72" s="161">
        <v>500</v>
      </c>
      <c r="D72" s="177">
        <v>0</v>
      </c>
      <c r="E72" s="178">
        <v>0</v>
      </c>
      <c r="F72" s="177">
        <v>0</v>
      </c>
      <c r="G72" s="177">
        <v>0</v>
      </c>
      <c r="H72" s="177"/>
      <c r="I72" s="177"/>
      <c r="J72" s="177"/>
      <c r="K72" s="177"/>
      <c r="L72" s="177"/>
      <c r="M72" s="177"/>
      <c r="N72" s="177"/>
      <c r="O72" s="177"/>
      <c r="P72" s="177">
        <v>0</v>
      </c>
      <c r="Q72" s="177">
        <v>0</v>
      </c>
      <c r="R72" s="169">
        <f t="shared" si="16"/>
        <v>0</v>
      </c>
    </row>
    <row r="73" spans="1:18" s="138" customFormat="1" ht="12.75" thickTop="1" thickBot="1">
      <c r="A73" s="160" t="s">
        <v>90</v>
      </c>
      <c r="B73" s="161">
        <v>3160</v>
      </c>
      <c r="C73" s="161">
        <v>510</v>
      </c>
      <c r="D73" s="177">
        <v>0</v>
      </c>
      <c r="E73" s="178">
        <v>0</v>
      </c>
      <c r="F73" s="177">
        <v>0</v>
      </c>
      <c r="G73" s="177">
        <v>0</v>
      </c>
      <c r="H73" s="177"/>
      <c r="I73" s="177"/>
      <c r="J73" s="177"/>
      <c r="K73" s="177"/>
      <c r="L73" s="177"/>
      <c r="M73" s="177"/>
      <c r="N73" s="177"/>
      <c r="O73" s="177"/>
      <c r="P73" s="177">
        <v>0</v>
      </c>
      <c r="Q73" s="177">
        <v>0</v>
      </c>
      <c r="R73" s="169">
        <f t="shared" si="16"/>
        <v>0</v>
      </c>
    </row>
    <row r="74" spans="1:18" s="138" customFormat="1" ht="12.75" thickTop="1" thickBot="1">
      <c r="A74" s="159" t="s">
        <v>91</v>
      </c>
      <c r="B74" s="156">
        <v>3200</v>
      </c>
      <c r="C74" s="156">
        <v>520</v>
      </c>
      <c r="D74" s="179">
        <f t="shared" ref="D74:R74" si="17">SUM(D75:D78)</f>
        <v>0</v>
      </c>
      <c r="E74" s="179">
        <f t="shared" si="17"/>
        <v>0</v>
      </c>
      <c r="F74" s="179">
        <f t="shared" si="17"/>
        <v>0</v>
      </c>
      <c r="G74" s="179">
        <f t="shared" si="17"/>
        <v>0</v>
      </c>
      <c r="H74" s="179">
        <f t="shared" si="17"/>
        <v>0</v>
      </c>
      <c r="I74" s="179">
        <f t="shared" si="17"/>
        <v>0</v>
      </c>
      <c r="J74" s="179">
        <f t="shared" si="17"/>
        <v>0</v>
      </c>
      <c r="K74" s="179">
        <f t="shared" si="17"/>
        <v>0</v>
      </c>
      <c r="L74" s="179">
        <f t="shared" si="17"/>
        <v>0</v>
      </c>
      <c r="M74" s="179">
        <f t="shared" si="17"/>
        <v>0</v>
      </c>
      <c r="N74" s="179">
        <f t="shared" si="17"/>
        <v>0</v>
      </c>
      <c r="O74" s="179">
        <f t="shared" si="17"/>
        <v>0</v>
      </c>
      <c r="P74" s="179">
        <f t="shared" si="17"/>
        <v>0</v>
      </c>
      <c r="Q74" s="179">
        <f t="shared" si="17"/>
        <v>0</v>
      </c>
      <c r="R74" s="179">
        <f t="shared" si="17"/>
        <v>0</v>
      </c>
    </row>
    <row r="75" spans="1:18" s="138" customFormat="1" ht="12.75" thickTop="1" thickBot="1">
      <c r="A75" s="170" t="s">
        <v>92</v>
      </c>
      <c r="B75" s="161">
        <v>3210</v>
      </c>
      <c r="C75" s="161">
        <v>530</v>
      </c>
      <c r="D75" s="185">
        <v>0</v>
      </c>
      <c r="E75" s="186">
        <v>0</v>
      </c>
      <c r="F75" s="185">
        <v>0</v>
      </c>
      <c r="G75" s="185">
        <v>0</v>
      </c>
      <c r="H75" s="185"/>
      <c r="I75" s="185"/>
      <c r="J75" s="185"/>
      <c r="K75" s="185"/>
      <c r="L75" s="185"/>
      <c r="M75" s="185"/>
      <c r="N75" s="185"/>
      <c r="O75" s="185"/>
      <c r="P75" s="185">
        <v>0</v>
      </c>
      <c r="Q75" s="185">
        <v>0</v>
      </c>
      <c r="R75" s="169">
        <f t="shared" ref="R75:R83" si="18">K75-P75</f>
        <v>0</v>
      </c>
    </row>
    <row r="76" spans="1:18" s="138" customFormat="1" ht="12.75" thickTop="1" thickBot="1">
      <c r="A76" s="170" t="s">
        <v>93</v>
      </c>
      <c r="B76" s="161">
        <v>3220</v>
      </c>
      <c r="C76" s="161">
        <v>540</v>
      </c>
      <c r="D76" s="185">
        <v>0</v>
      </c>
      <c r="E76" s="186">
        <v>0</v>
      </c>
      <c r="F76" s="185">
        <v>0</v>
      </c>
      <c r="G76" s="185">
        <v>0</v>
      </c>
      <c r="H76" s="185"/>
      <c r="I76" s="185"/>
      <c r="J76" s="185"/>
      <c r="K76" s="185"/>
      <c r="L76" s="185"/>
      <c r="M76" s="185"/>
      <c r="N76" s="185"/>
      <c r="O76" s="185"/>
      <c r="P76" s="185">
        <v>0</v>
      </c>
      <c r="Q76" s="185">
        <v>0</v>
      </c>
      <c r="R76" s="169">
        <f t="shared" si="18"/>
        <v>0</v>
      </c>
    </row>
    <row r="77" spans="1:18" s="138" customFormat="1" ht="12.75" thickTop="1" thickBot="1">
      <c r="A77" s="160" t="s">
        <v>94</v>
      </c>
      <c r="B77" s="161">
        <v>3230</v>
      </c>
      <c r="C77" s="161">
        <v>550</v>
      </c>
      <c r="D77" s="185">
        <v>0</v>
      </c>
      <c r="E77" s="186">
        <v>0</v>
      </c>
      <c r="F77" s="185">
        <v>0</v>
      </c>
      <c r="G77" s="185">
        <v>0</v>
      </c>
      <c r="H77" s="185"/>
      <c r="I77" s="185"/>
      <c r="J77" s="185"/>
      <c r="K77" s="185"/>
      <c r="L77" s="185"/>
      <c r="M77" s="185"/>
      <c r="N77" s="185"/>
      <c r="O77" s="185"/>
      <c r="P77" s="185">
        <v>0</v>
      </c>
      <c r="Q77" s="185">
        <v>0</v>
      </c>
      <c r="R77" s="169">
        <f t="shared" si="18"/>
        <v>0</v>
      </c>
    </row>
    <row r="78" spans="1:18" s="138" customFormat="1" ht="12.75" thickTop="1" thickBot="1">
      <c r="A78" s="170" t="s">
        <v>95</v>
      </c>
      <c r="B78" s="161">
        <v>3240</v>
      </c>
      <c r="C78" s="161">
        <v>560</v>
      </c>
      <c r="D78" s="177">
        <v>0</v>
      </c>
      <c r="E78" s="178">
        <v>0</v>
      </c>
      <c r="F78" s="177">
        <v>0</v>
      </c>
      <c r="G78" s="177">
        <v>0</v>
      </c>
      <c r="H78" s="177"/>
      <c r="I78" s="177"/>
      <c r="J78" s="177"/>
      <c r="K78" s="177"/>
      <c r="L78" s="177"/>
      <c r="M78" s="177"/>
      <c r="N78" s="177"/>
      <c r="O78" s="177"/>
      <c r="P78" s="177">
        <v>0</v>
      </c>
      <c r="Q78" s="177">
        <v>0</v>
      </c>
      <c r="R78" s="169">
        <f t="shared" si="18"/>
        <v>0</v>
      </c>
    </row>
    <row r="79" spans="1:18" s="138" customFormat="1" ht="12.75" thickTop="1" thickBot="1">
      <c r="A79" s="156" t="s">
        <v>97</v>
      </c>
      <c r="B79" s="156">
        <v>4100</v>
      </c>
      <c r="C79" s="156">
        <v>570</v>
      </c>
      <c r="D79" s="186">
        <f t="shared" ref="D79:Q79" si="19">SUM(D80)</f>
        <v>0</v>
      </c>
      <c r="E79" s="186">
        <f t="shared" si="19"/>
        <v>0</v>
      </c>
      <c r="F79" s="186">
        <f t="shared" si="19"/>
        <v>0</v>
      </c>
      <c r="G79" s="186">
        <f t="shared" si="19"/>
        <v>0</v>
      </c>
      <c r="H79" s="186">
        <f t="shared" si="19"/>
        <v>0</v>
      </c>
      <c r="I79" s="186">
        <f t="shared" si="19"/>
        <v>0</v>
      </c>
      <c r="J79" s="186">
        <f t="shared" si="19"/>
        <v>0</v>
      </c>
      <c r="K79" s="186">
        <f t="shared" si="19"/>
        <v>0</v>
      </c>
      <c r="L79" s="186">
        <f t="shared" si="19"/>
        <v>0</v>
      </c>
      <c r="M79" s="186">
        <f t="shared" si="19"/>
        <v>0</v>
      </c>
      <c r="N79" s="186">
        <f t="shared" si="19"/>
        <v>0</v>
      </c>
      <c r="O79" s="186">
        <f t="shared" si="19"/>
        <v>0</v>
      </c>
      <c r="P79" s="186">
        <f t="shared" si="19"/>
        <v>0</v>
      </c>
      <c r="Q79" s="186">
        <f t="shared" si="19"/>
        <v>0</v>
      </c>
      <c r="R79" s="169">
        <f t="shared" si="18"/>
        <v>0</v>
      </c>
    </row>
    <row r="80" spans="1:18" s="138" customFormat="1" ht="12.75" thickTop="1" thickBot="1">
      <c r="A80" s="160" t="s">
        <v>98</v>
      </c>
      <c r="B80" s="161">
        <v>4110</v>
      </c>
      <c r="C80" s="161">
        <v>580</v>
      </c>
      <c r="D80" s="178">
        <f>SUM(D81:D83)</f>
        <v>0</v>
      </c>
      <c r="E80" s="178">
        <f>SUM(E81:E83)</f>
        <v>0</v>
      </c>
      <c r="F80" s="178">
        <f>SUM(F81:F83)</f>
        <v>0</v>
      </c>
      <c r="G80" s="178">
        <f>SUM(G81:G83)</f>
        <v>0</v>
      </c>
      <c r="H80" s="178"/>
      <c r="I80" s="178"/>
      <c r="J80" s="178"/>
      <c r="K80" s="178"/>
      <c r="L80" s="178"/>
      <c r="M80" s="178"/>
      <c r="N80" s="178"/>
      <c r="O80" s="178"/>
      <c r="P80" s="178">
        <f>SUM(P81:P83)</f>
        <v>0</v>
      </c>
      <c r="Q80" s="178">
        <f>SUM(Q81:Q83)</f>
        <v>0</v>
      </c>
      <c r="R80" s="169">
        <f t="shared" si="18"/>
        <v>0</v>
      </c>
    </row>
    <row r="81" spans="1:18" s="138" customFormat="1" ht="12.75" thickTop="1" thickBot="1">
      <c r="A81" s="165" t="s">
        <v>99</v>
      </c>
      <c r="B81" s="154">
        <v>4111</v>
      </c>
      <c r="C81" s="154">
        <v>590</v>
      </c>
      <c r="D81" s="177">
        <v>0</v>
      </c>
      <c r="E81" s="178">
        <v>0</v>
      </c>
      <c r="F81" s="177">
        <v>0</v>
      </c>
      <c r="G81" s="177">
        <v>0</v>
      </c>
      <c r="H81" s="177"/>
      <c r="I81" s="177"/>
      <c r="J81" s="177"/>
      <c r="K81" s="177"/>
      <c r="L81" s="177"/>
      <c r="M81" s="177"/>
      <c r="N81" s="177"/>
      <c r="O81" s="177"/>
      <c r="P81" s="177">
        <v>0</v>
      </c>
      <c r="Q81" s="177">
        <v>0</v>
      </c>
      <c r="R81" s="169">
        <f t="shared" si="18"/>
        <v>0</v>
      </c>
    </row>
    <row r="82" spans="1:18" s="138" customFormat="1" ht="12.75" customHeight="1" thickTop="1" thickBot="1">
      <c r="A82" s="165" t="s">
        <v>100</v>
      </c>
      <c r="B82" s="154">
        <v>4112</v>
      </c>
      <c r="C82" s="154">
        <v>600</v>
      </c>
      <c r="D82" s="177">
        <v>0</v>
      </c>
      <c r="E82" s="178">
        <v>0</v>
      </c>
      <c r="F82" s="177">
        <v>0</v>
      </c>
      <c r="G82" s="177">
        <v>0</v>
      </c>
      <c r="H82" s="177"/>
      <c r="I82" s="177"/>
      <c r="J82" s="177"/>
      <c r="K82" s="177"/>
      <c r="L82" s="177"/>
      <c r="M82" s="177"/>
      <c r="N82" s="177"/>
      <c r="O82" s="177"/>
      <c r="P82" s="177">
        <v>0</v>
      </c>
      <c r="Q82" s="177">
        <v>0</v>
      </c>
      <c r="R82" s="169">
        <f t="shared" si="18"/>
        <v>0</v>
      </c>
    </row>
    <row r="83" spans="1:18" s="138" customFormat="1" ht="14.25" thickTop="1" thickBot="1">
      <c r="A83" s="187" t="s">
        <v>116</v>
      </c>
      <c r="B83" s="154">
        <v>4113</v>
      </c>
      <c r="C83" s="154">
        <v>610</v>
      </c>
      <c r="D83" s="182">
        <v>0</v>
      </c>
      <c r="E83" s="183">
        <v>0</v>
      </c>
      <c r="F83" s="182">
        <v>0</v>
      </c>
      <c r="G83" s="182">
        <v>0</v>
      </c>
      <c r="H83" s="182"/>
      <c r="I83" s="182"/>
      <c r="J83" s="182"/>
      <c r="K83" s="182"/>
      <c r="L83" s="182"/>
      <c r="M83" s="182"/>
      <c r="N83" s="182"/>
      <c r="O83" s="182"/>
      <c r="P83" s="182">
        <v>0</v>
      </c>
      <c r="Q83" s="182">
        <v>0</v>
      </c>
      <c r="R83" s="169">
        <f t="shared" si="18"/>
        <v>0</v>
      </c>
    </row>
    <row r="84" spans="1:18" s="138" customFormat="1" ht="12.75" thickTop="1" thickBot="1">
      <c r="A84" s="156" t="s">
        <v>105</v>
      </c>
      <c r="B84" s="156">
        <v>4200</v>
      </c>
      <c r="C84" s="156">
        <v>620</v>
      </c>
      <c r="D84" s="179">
        <f t="shared" ref="D84:R84" si="20">D85</f>
        <v>0</v>
      </c>
      <c r="E84" s="179">
        <f t="shared" si="20"/>
        <v>0</v>
      </c>
      <c r="F84" s="179">
        <f t="shared" si="20"/>
        <v>0</v>
      </c>
      <c r="G84" s="179">
        <f t="shared" si="20"/>
        <v>0</v>
      </c>
      <c r="H84" s="179">
        <f t="shared" si="20"/>
        <v>0</v>
      </c>
      <c r="I84" s="179">
        <f t="shared" si="20"/>
        <v>0</v>
      </c>
      <c r="J84" s="179">
        <f t="shared" si="20"/>
        <v>0</v>
      </c>
      <c r="K84" s="179">
        <f t="shared" si="20"/>
        <v>0</v>
      </c>
      <c r="L84" s="179">
        <f t="shared" si="20"/>
        <v>0</v>
      </c>
      <c r="M84" s="179">
        <f t="shared" si="20"/>
        <v>0</v>
      </c>
      <c r="N84" s="179">
        <f t="shared" si="20"/>
        <v>0</v>
      </c>
      <c r="O84" s="179">
        <f t="shared" si="20"/>
        <v>0</v>
      </c>
      <c r="P84" s="179">
        <f t="shared" si="20"/>
        <v>0</v>
      </c>
      <c r="Q84" s="179">
        <f t="shared" si="20"/>
        <v>0</v>
      </c>
      <c r="R84" s="179">
        <f t="shared" si="20"/>
        <v>0</v>
      </c>
    </row>
    <row r="85" spans="1:18" s="138" customFormat="1" ht="12.75" thickTop="1" thickBot="1">
      <c r="A85" s="160" t="s">
        <v>106</v>
      </c>
      <c r="B85" s="161">
        <v>4210</v>
      </c>
      <c r="C85" s="161">
        <v>630</v>
      </c>
      <c r="D85" s="177">
        <v>0</v>
      </c>
      <c r="E85" s="178">
        <v>0</v>
      </c>
      <c r="F85" s="177">
        <v>0</v>
      </c>
      <c r="G85" s="177">
        <v>0</v>
      </c>
      <c r="H85" s="177"/>
      <c r="I85" s="177"/>
      <c r="J85" s="177"/>
      <c r="K85" s="177"/>
      <c r="L85" s="177"/>
      <c r="M85" s="177"/>
      <c r="N85" s="177"/>
      <c r="O85" s="177"/>
      <c r="P85" s="177">
        <v>0</v>
      </c>
      <c r="Q85" s="177">
        <v>0</v>
      </c>
      <c r="R85" s="169">
        <f>K85-P85</f>
        <v>0</v>
      </c>
    </row>
    <row r="86" spans="1:18" s="138" customFormat="1" ht="12.75" thickTop="1" thickBot="1">
      <c r="A86" s="165" t="s">
        <v>133</v>
      </c>
      <c r="B86" s="154">
        <v>5000</v>
      </c>
      <c r="C86" s="154">
        <v>640</v>
      </c>
      <c r="D86" s="182" t="s">
        <v>134</v>
      </c>
      <c r="E86" s="182"/>
      <c r="F86" s="188" t="s">
        <v>134</v>
      </c>
      <c r="G86" s="188" t="s">
        <v>134</v>
      </c>
      <c r="H86" s="188"/>
      <c r="I86" s="188"/>
      <c r="J86" s="188"/>
      <c r="K86" s="188"/>
      <c r="L86" s="188"/>
      <c r="M86" s="188"/>
      <c r="N86" s="188"/>
      <c r="O86" s="188"/>
      <c r="P86" s="188" t="s">
        <v>134</v>
      </c>
      <c r="Q86" s="188" t="s">
        <v>134</v>
      </c>
      <c r="R86" s="169" t="s">
        <v>134</v>
      </c>
    </row>
    <row r="87" spans="1:18" s="138" customFormat="1" ht="12.75" thickTop="1" thickBot="1">
      <c r="A87" s="165" t="s">
        <v>141</v>
      </c>
      <c r="B87" s="154">
        <v>9000</v>
      </c>
      <c r="C87" s="154">
        <v>650</v>
      </c>
      <c r="D87" s="182">
        <v>0</v>
      </c>
      <c r="E87" s="183">
        <v>0</v>
      </c>
      <c r="F87" s="182">
        <v>0</v>
      </c>
      <c r="G87" s="182">
        <v>0</v>
      </c>
      <c r="H87" s="182"/>
      <c r="I87" s="182"/>
      <c r="J87" s="182"/>
      <c r="K87" s="182"/>
      <c r="L87" s="182"/>
      <c r="M87" s="182"/>
      <c r="N87" s="182"/>
      <c r="O87" s="182"/>
      <c r="P87" s="182">
        <v>0</v>
      </c>
      <c r="Q87" s="182">
        <v>0</v>
      </c>
      <c r="R87" s="169">
        <f>K87-P87</f>
        <v>0</v>
      </c>
    </row>
    <row r="88" spans="1:18" s="138" customFormat="1" ht="12" hidden="1" thickTop="1">
      <c r="A88" s="189"/>
      <c r="B88" s="190"/>
      <c r="C88" s="190">
        <v>650</v>
      </c>
      <c r="D88" s="191"/>
      <c r="E88" s="192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3"/>
    </row>
    <row r="89" spans="1:18" s="138" customFormat="1" ht="12" hidden="1" thickTop="1">
      <c r="A89" s="194"/>
      <c r="B89" s="195"/>
      <c r="C89" s="195"/>
      <c r="D89" s="196"/>
      <c r="E89" s="197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8"/>
    </row>
    <row r="90" spans="1:18" s="138" customFormat="1" ht="12" hidden="1" thickTop="1">
      <c r="A90" s="194"/>
      <c r="B90" s="195"/>
      <c r="C90" s="195"/>
      <c r="D90" s="196"/>
      <c r="E90" s="197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8"/>
    </row>
    <row r="91" spans="1:18" s="138" customFormat="1" ht="13.5" hidden="1" thickTop="1">
      <c r="A91" s="199"/>
      <c r="B91" s="195"/>
      <c r="C91" s="195"/>
      <c r="D91" s="196"/>
      <c r="E91" s="200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8"/>
    </row>
    <row r="92" spans="1:18" s="138" customFormat="1" ht="12" hidden="1" thickTop="1">
      <c r="A92" s="201"/>
      <c r="B92" s="202"/>
      <c r="C92" s="202"/>
      <c r="D92" s="203"/>
      <c r="E92" s="204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5"/>
    </row>
    <row r="93" spans="1:18" s="138" customFormat="1" ht="12" hidden="1" thickTop="1">
      <c r="A93" s="194"/>
      <c r="B93" s="195"/>
      <c r="C93" s="195"/>
      <c r="D93" s="196"/>
      <c r="E93" s="197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8"/>
    </row>
    <row r="94" spans="1:18" s="138" customFormat="1" ht="12" hidden="1" thickTop="1">
      <c r="A94" s="194"/>
      <c r="B94" s="195"/>
      <c r="C94" s="195"/>
      <c r="D94" s="196"/>
      <c r="E94" s="197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8"/>
    </row>
    <row r="95" spans="1:18" s="138" customFormat="1" ht="12" hidden="1" thickTop="1">
      <c r="A95" s="194"/>
      <c r="B95" s="195"/>
      <c r="C95" s="195"/>
      <c r="D95" s="196"/>
      <c r="E95" s="197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8"/>
    </row>
    <row r="96" spans="1:18" s="138" customFormat="1" ht="12.75" hidden="1" thickTop="1">
      <c r="A96" s="206"/>
      <c r="B96" s="207"/>
      <c r="C96" s="207"/>
      <c r="D96" s="208"/>
      <c r="E96" s="209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5"/>
    </row>
    <row r="97" spans="1:18" s="138" customFormat="1" ht="12" hidden="1" thickTop="1">
      <c r="A97" s="201"/>
      <c r="B97" s="202"/>
      <c r="C97" s="202"/>
      <c r="D97" s="210"/>
      <c r="E97" s="211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2"/>
    </row>
    <row r="98" spans="1:18" s="138" customFormat="1" ht="12" hidden="1" thickTop="1">
      <c r="A98" s="201"/>
      <c r="B98" s="202"/>
      <c r="C98" s="202"/>
      <c r="D98" s="210"/>
      <c r="E98" s="211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2"/>
    </row>
    <row r="99" spans="1:18" s="138" customFormat="1" ht="12" hidden="1" thickTop="1">
      <c r="A99" s="213"/>
      <c r="B99" s="214"/>
      <c r="C99" s="195"/>
      <c r="D99" s="197"/>
      <c r="E99" s="215"/>
      <c r="F99" s="216"/>
      <c r="G99" s="216"/>
      <c r="H99" s="216"/>
      <c r="I99" s="216"/>
      <c r="J99" s="216"/>
      <c r="K99" s="216"/>
      <c r="L99" s="197"/>
      <c r="M99" s="197"/>
      <c r="N99" s="197"/>
      <c r="O99" s="197"/>
      <c r="P99" s="216"/>
      <c r="Q99" s="216"/>
      <c r="R99" s="217"/>
    </row>
    <row r="100" spans="1:18" ht="14.25" customHeight="1" thickTop="1">
      <c r="A100" s="142" t="s">
        <v>142</v>
      </c>
      <c r="D100" s="219"/>
      <c r="E100" s="219"/>
    </row>
    <row r="101" spans="1:18" s="134" customFormat="1" ht="12.75" customHeight="1">
      <c r="A101" s="220" t="s">
        <v>183</v>
      </c>
      <c r="C101" s="220"/>
      <c r="D101" s="381"/>
      <c r="E101" s="381"/>
      <c r="F101" s="220"/>
      <c r="G101" s="403" t="s">
        <v>184</v>
      </c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</row>
    <row r="102" spans="1:18" s="134" customFormat="1" ht="12.75" customHeight="1">
      <c r="B102" s="220"/>
      <c r="C102" s="220"/>
      <c r="D102" s="378" t="s">
        <v>108</v>
      </c>
      <c r="E102" s="378"/>
      <c r="F102" s="220"/>
      <c r="G102" s="402" t="s">
        <v>109</v>
      </c>
      <c r="H102" s="402"/>
      <c r="I102" s="402"/>
      <c r="J102" s="402"/>
      <c r="K102" s="402"/>
      <c r="L102" s="402"/>
      <c r="M102" s="402"/>
      <c r="N102" s="402"/>
      <c r="O102" s="402"/>
      <c r="P102" s="402"/>
    </row>
    <row r="103" spans="1:18" s="134" customFormat="1" ht="12" customHeight="1">
      <c r="A103" s="220" t="s">
        <v>154</v>
      </c>
      <c r="C103" s="220"/>
      <c r="D103" s="382"/>
      <c r="E103" s="382"/>
      <c r="F103" s="220"/>
      <c r="G103" s="403" t="s">
        <v>185</v>
      </c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</row>
    <row r="104" spans="1:18" s="134" customFormat="1" ht="12" customHeight="1">
      <c r="A104" s="221"/>
      <c r="C104" s="220"/>
      <c r="D104" s="378" t="s">
        <v>108</v>
      </c>
      <c r="E104" s="378"/>
      <c r="G104" s="402" t="s">
        <v>109</v>
      </c>
      <c r="H104" s="402"/>
      <c r="I104" s="402"/>
      <c r="J104" s="402"/>
      <c r="K104" s="402"/>
      <c r="L104" s="402"/>
      <c r="M104" s="402"/>
      <c r="N104" s="402"/>
      <c r="O104" s="402"/>
      <c r="P104" s="402"/>
      <c r="Q104" s="222"/>
    </row>
    <row r="105" spans="1:18" s="134" customFormat="1">
      <c r="A105" s="138"/>
      <c r="L105" s="229"/>
      <c r="M105" s="229"/>
      <c r="N105" s="229"/>
      <c r="O105" s="229"/>
    </row>
    <row r="107" spans="1:18">
      <c r="A107" s="223"/>
    </row>
  </sheetData>
  <mergeCells count="42">
    <mergeCell ref="A13:C13"/>
    <mergeCell ref="E13:R13"/>
    <mergeCell ref="A14:C14"/>
    <mergeCell ref="E14:R14"/>
    <mergeCell ref="B10:G10"/>
    <mergeCell ref="B11:G11"/>
    <mergeCell ref="A12:C12"/>
    <mergeCell ref="E12:P12"/>
    <mergeCell ref="G1:R3"/>
    <mergeCell ref="A4:R4"/>
    <mergeCell ref="A5:F5"/>
    <mergeCell ref="B9:G9"/>
    <mergeCell ref="A6:R6"/>
    <mergeCell ref="G101:Q101"/>
    <mergeCell ref="A19:A21"/>
    <mergeCell ref="B19:B21"/>
    <mergeCell ref="C19:C21"/>
    <mergeCell ref="D104:E104"/>
    <mergeCell ref="D101:E101"/>
    <mergeCell ref="E19:E21"/>
    <mergeCell ref="F19:F21"/>
    <mergeCell ref="G19:G21"/>
    <mergeCell ref="P19:P21"/>
    <mergeCell ref="G104:P104"/>
    <mergeCell ref="D102:E102"/>
    <mergeCell ref="G102:P102"/>
    <mergeCell ref="D103:E103"/>
    <mergeCell ref="G103:Q103"/>
    <mergeCell ref="A15:C15"/>
    <mergeCell ref="A18:T18"/>
    <mergeCell ref="D19:D21"/>
    <mergeCell ref="H19:H21"/>
    <mergeCell ref="I19:I21"/>
    <mergeCell ref="K19:K21"/>
    <mergeCell ref="J19:J21"/>
    <mergeCell ref="N19:N21"/>
    <mergeCell ref="M19:M21"/>
    <mergeCell ref="L19:L21"/>
    <mergeCell ref="R19:R21"/>
    <mergeCell ref="O19:O21"/>
    <mergeCell ref="Q19:Q21"/>
    <mergeCell ref="E15:R1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07"/>
  <sheetViews>
    <sheetView topLeftCell="A7" workbookViewId="0">
      <selection activeCell="D42" sqref="D42"/>
    </sheetView>
  </sheetViews>
  <sheetFormatPr defaultRowHeight="15"/>
  <cols>
    <col min="1" max="1" width="66" style="218" customWidth="1"/>
    <col min="2" max="2" width="5.28515625" style="218" customWidth="1"/>
    <col min="3" max="3" width="4.42578125" style="218" customWidth="1"/>
    <col min="4" max="4" width="11.7109375" style="218" customWidth="1"/>
    <col min="5" max="5" width="11.85546875" style="218" customWidth="1"/>
    <col min="6" max="6" width="9.85546875" style="218" customWidth="1"/>
    <col min="7" max="10" width="12.5703125" style="218" hidden="1" customWidth="1"/>
    <col min="11" max="11" width="12.5703125" style="218" customWidth="1"/>
    <col min="12" max="15" width="12.5703125" style="219" hidden="1" customWidth="1"/>
    <col min="16" max="16" width="12.7109375" style="218" customWidth="1"/>
    <col min="17" max="17" width="12.28515625" style="218" customWidth="1"/>
    <col min="18" max="18" width="11.42578125" style="218" customWidth="1"/>
    <col min="19" max="21" width="9.140625" style="218"/>
    <col min="22" max="22" width="10.140625" style="218" customWidth="1"/>
    <col min="23" max="16384" width="9.140625" style="218"/>
  </cols>
  <sheetData>
    <row r="1" spans="1:23" s="134" customFormat="1" ht="15" customHeight="1">
      <c r="G1" s="421" t="s">
        <v>135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135"/>
    </row>
    <row r="2" spans="1:23" s="134" customFormat="1" ht="36.75" customHeight="1"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135"/>
    </row>
    <row r="3" spans="1:23" s="134" customFormat="1" ht="0.75" customHeight="1"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135"/>
    </row>
    <row r="4" spans="1:23" s="134" customFormat="1">
      <c r="A4" s="371" t="s">
        <v>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136"/>
      <c r="T4" s="136"/>
      <c r="U4" s="136"/>
      <c r="V4" s="136"/>
    </row>
    <row r="5" spans="1:23" s="134" customFormat="1">
      <c r="A5" s="422" t="s">
        <v>149</v>
      </c>
      <c r="B5" s="422"/>
      <c r="C5" s="422"/>
      <c r="D5" s="422"/>
      <c r="E5" s="422"/>
      <c r="F5" s="422"/>
      <c r="G5" s="137" t="s">
        <v>150</v>
      </c>
      <c r="H5" s="320"/>
      <c r="I5" s="320"/>
      <c r="J5" s="320"/>
      <c r="K5" s="320"/>
      <c r="L5" s="225"/>
      <c r="M5" s="225"/>
      <c r="N5" s="225"/>
      <c r="O5" s="225"/>
      <c r="P5" s="136" t="s">
        <v>151</v>
      </c>
      <c r="Q5" s="136"/>
      <c r="R5" s="136"/>
      <c r="S5" s="136"/>
      <c r="T5" s="136"/>
      <c r="U5" s="136"/>
      <c r="V5" s="136"/>
    </row>
    <row r="6" spans="1:23" s="134" customForma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136"/>
      <c r="T6" s="136"/>
      <c r="U6" s="136"/>
      <c r="V6" s="136"/>
      <c r="W6" s="136"/>
    </row>
    <row r="7" spans="1:23" s="138" customFormat="1" ht="9" customHeight="1">
      <c r="L7" s="226"/>
      <c r="M7" s="226"/>
      <c r="N7" s="226"/>
      <c r="O7" s="226"/>
      <c r="R7" s="139" t="s">
        <v>2</v>
      </c>
    </row>
    <row r="8" spans="1:23" s="138" customFormat="1" ht="6.75" hidden="1" customHeight="1">
      <c r="L8" s="226"/>
      <c r="M8" s="226"/>
      <c r="N8" s="226"/>
      <c r="O8" s="226"/>
      <c r="R8" s="140"/>
    </row>
    <row r="9" spans="1:23" s="138" customFormat="1" ht="12">
      <c r="A9" s="141" t="s">
        <v>3</v>
      </c>
      <c r="B9" s="423" t="s">
        <v>143</v>
      </c>
      <c r="C9" s="423"/>
      <c r="D9" s="423"/>
      <c r="E9" s="423"/>
      <c r="F9" s="423"/>
      <c r="G9" s="423"/>
      <c r="H9" s="321"/>
      <c r="I9" s="321"/>
      <c r="J9" s="321"/>
      <c r="K9" s="321"/>
      <c r="L9" s="227"/>
      <c r="M9" s="227"/>
      <c r="N9" s="227"/>
      <c r="O9" s="227"/>
      <c r="P9" s="142" t="s">
        <v>136</v>
      </c>
      <c r="R9" s="143">
        <v>41829167</v>
      </c>
      <c r="S9" s="144"/>
      <c r="T9" s="145"/>
    </row>
    <row r="10" spans="1:23" s="138" customFormat="1" ht="11.25" customHeight="1">
      <c r="A10" s="146" t="s">
        <v>4</v>
      </c>
      <c r="B10" s="426" t="s">
        <v>152</v>
      </c>
      <c r="C10" s="426"/>
      <c r="D10" s="426"/>
      <c r="E10" s="426"/>
      <c r="F10" s="426"/>
      <c r="G10" s="426"/>
      <c r="H10" s="322"/>
      <c r="I10" s="322"/>
      <c r="J10" s="322"/>
      <c r="K10" s="322"/>
      <c r="L10" s="228"/>
      <c r="M10" s="228"/>
      <c r="N10" s="228"/>
      <c r="O10" s="228"/>
      <c r="P10" s="138" t="s">
        <v>137</v>
      </c>
      <c r="R10" s="147"/>
      <c r="S10" s="144"/>
      <c r="T10" s="146"/>
    </row>
    <row r="11" spans="1:23" s="138" customFormat="1" ht="11.25" customHeight="1">
      <c r="A11" s="148" t="s">
        <v>138</v>
      </c>
      <c r="B11" s="427" t="s">
        <v>153</v>
      </c>
      <c r="C11" s="427"/>
      <c r="D11" s="427"/>
      <c r="E11" s="427"/>
      <c r="F11" s="427"/>
      <c r="G11" s="427"/>
      <c r="H11" s="321"/>
      <c r="I11" s="321"/>
      <c r="J11" s="321"/>
      <c r="K11" s="321"/>
      <c r="L11" s="227"/>
      <c r="M11" s="227"/>
      <c r="N11" s="227"/>
      <c r="O11" s="227"/>
      <c r="P11" s="138" t="s">
        <v>139</v>
      </c>
      <c r="R11" s="147"/>
      <c r="S11" s="144"/>
      <c r="T11" s="146"/>
    </row>
    <row r="12" spans="1:23" s="138" customFormat="1" ht="12" customHeight="1">
      <c r="A12" s="416" t="s">
        <v>110</v>
      </c>
      <c r="B12" s="416"/>
      <c r="C12" s="416"/>
      <c r="D12" s="149"/>
      <c r="E12" s="428" t="s">
        <v>151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S12" s="150"/>
      <c r="T12" s="145"/>
    </row>
    <row r="13" spans="1:23" s="138" customFormat="1" ht="11.25">
      <c r="A13" s="416" t="s">
        <v>5</v>
      </c>
      <c r="B13" s="416"/>
      <c r="C13" s="416"/>
      <c r="D13" s="151"/>
      <c r="E13" s="424" t="s">
        <v>151</v>
      </c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144"/>
      <c r="T13" s="145"/>
    </row>
    <row r="14" spans="1:23" s="138" customFormat="1" ht="11.25">
      <c r="A14" s="416" t="s">
        <v>6</v>
      </c>
      <c r="B14" s="416"/>
      <c r="C14" s="416"/>
      <c r="D14" s="149" t="s">
        <v>144</v>
      </c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144"/>
      <c r="T14" s="145"/>
    </row>
    <row r="15" spans="1:23" s="138" customFormat="1" ht="33.75" customHeight="1">
      <c r="A15" s="416" t="s">
        <v>7</v>
      </c>
      <c r="B15" s="416"/>
      <c r="C15" s="416"/>
      <c r="D15" s="152" t="s">
        <v>187</v>
      </c>
      <c r="E15" s="429" t="str">
        <f>'Ф.№2 місц.'!E15:R15</f>
        <v>Матівська ЗШ І-ІІст.</v>
      </c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30"/>
      <c r="S15" s="325"/>
      <c r="T15" s="325"/>
      <c r="U15" s="325"/>
    </row>
    <row r="16" spans="1:23" s="138" customFormat="1" ht="11.25">
      <c r="A16" s="153" t="s">
        <v>182</v>
      </c>
      <c r="L16" s="226"/>
      <c r="M16" s="226"/>
      <c r="N16" s="226"/>
      <c r="O16" s="226"/>
      <c r="S16" s="323"/>
      <c r="T16" s="324"/>
      <c r="U16" s="324"/>
    </row>
    <row r="17" spans="1:20" s="138" customFormat="1" ht="11.25">
      <c r="A17" s="153" t="s">
        <v>9</v>
      </c>
      <c r="L17" s="226"/>
      <c r="M17" s="226"/>
      <c r="N17" s="226"/>
      <c r="O17" s="226"/>
    </row>
    <row r="18" spans="1:20" s="138" customFormat="1" ht="3" customHeight="1" thickBo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1:20" s="138" customFormat="1" ht="11.25" customHeight="1" thickTop="1" thickBot="1">
      <c r="A19" s="420" t="s">
        <v>10</v>
      </c>
      <c r="B19" s="418" t="s">
        <v>119</v>
      </c>
      <c r="C19" s="420" t="s">
        <v>12</v>
      </c>
      <c r="D19" s="418" t="s">
        <v>13</v>
      </c>
      <c r="E19" s="418" t="s">
        <v>131</v>
      </c>
      <c r="F19" s="419" t="s">
        <v>14</v>
      </c>
      <c r="G19" s="419" t="s">
        <v>166</v>
      </c>
      <c r="H19" s="419" t="s">
        <v>167</v>
      </c>
      <c r="I19" s="419" t="s">
        <v>168</v>
      </c>
      <c r="J19" s="419" t="s">
        <v>169</v>
      </c>
      <c r="K19" s="419" t="s">
        <v>122</v>
      </c>
      <c r="L19" s="419" t="s">
        <v>162</v>
      </c>
      <c r="M19" s="419" t="s">
        <v>163</v>
      </c>
      <c r="N19" s="419" t="s">
        <v>164</v>
      </c>
      <c r="O19" s="419" t="s">
        <v>165</v>
      </c>
      <c r="P19" s="419" t="s">
        <v>19</v>
      </c>
      <c r="Q19" s="419" t="s">
        <v>20</v>
      </c>
      <c r="R19" s="418" t="s">
        <v>21</v>
      </c>
    </row>
    <row r="20" spans="1:20" s="138" customFormat="1" ht="14.25" customHeight="1" thickTop="1" thickBot="1">
      <c r="A20" s="420"/>
      <c r="B20" s="418"/>
      <c r="C20" s="420"/>
      <c r="D20" s="418"/>
      <c r="E20" s="418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8"/>
    </row>
    <row r="21" spans="1:20" s="138" customFormat="1" ht="34.5" customHeight="1" thickTop="1" thickBot="1">
      <c r="A21" s="420"/>
      <c r="B21" s="418"/>
      <c r="C21" s="420"/>
      <c r="D21" s="418"/>
      <c r="E21" s="418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8"/>
    </row>
    <row r="22" spans="1:20" s="138" customFormat="1" ht="12.75" thickTop="1" thickBot="1">
      <c r="A22" s="155">
        <v>1</v>
      </c>
      <c r="B22" s="155">
        <v>2</v>
      </c>
      <c r="C22" s="155">
        <v>3</v>
      </c>
      <c r="D22" s="155">
        <v>4</v>
      </c>
      <c r="E22" s="155">
        <v>5</v>
      </c>
      <c r="F22" s="155">
        <v>6</v>
      </c>
      <c r="G22" s="155">
        <v>7</v>
      </c>
      <c r="H22" s="155"/>
      <c r="I22" s="155"/>
      <c r="J22" s="155"/>
      <c r="K22" s="155"/>
      <c r="L22" s="155"/>
      <c r="M22" s="155"/>
      <c r="N22" s="155"/>
      <c r="O22" s="155"/>
      <c r="P22" s="155">
        <v>8</v>
      </c>
      <c r="Q22" s="155">
        <v>9</v>
      </c>
      <c r="R22" s="155">
        <v>9</v>
      </c>
    </row>
    <row r="23" spans="1:20" s="138" customFormat="1" ht="12.75" thickTop="1" thickBot="1">
      <c r="A23" s="156" t="s">
        <v>132</v>
      </c>
      <c r="B23" s="156" t="s">
        <v>30</v>
      </c>
      <c r="C23" s="157" t="s">
        <v>31</v>
      </c>
      <c r="D23" s="158">
        <f>D24+D59+D79+D84+D87</f>
        <v>30000</v>
      </c>
      <c r="E23" s="158">
        <f>E26+E29+E32+E33+E37+E45+E46+E86+E54</f>
        <v>0</v>
      </c>
      <c r="F23" s="158">
        <f t="shared" ref="F23:R23" si="0">F24+F59+F79+F84+F87</f>
        <v>0</v>
      </c>
      <c r="G23" s="158">
        <f t="shared" si="0"/>
        <v>0</v>
      </c>
      <c r="H23" s="158">
        <f t="shared" si="0"/>
        <v>0</v>
      </c>
      <c r="I23" s="158">
        <f t="shared" si="0"/>
        <v>0</v>
      </c>
      <c r="J23" s="158">
        <f t="shared" si="0"/>
        <v>0</v>
      </c>
      <c r="K23" s="158">
        <f t="shared" si="0"/>
        <v>0</v>
      </c>
      <c r="L23" s="158">
        <f t="shared" si="0"/>
        <v>0</v>
      </c>
      <c r="M23" s="158">
        <f t="shared" si="0"/>
        <v>0</v>
      </c>
      <c r="N23" s="158">
        <f t="shared" si="0"/>
        <v>0</v>
      </c>
      <c r="O23" s="158">
        <f t="shared" si="0"/>
        <v>0</v>
      </c>
      <c r="P23" s="158">
        <f t="shared" si="0"/>
        <v>0</v>
      </c>
      <c r="Q23" s="158">
        <f t="shared" si="0"/>
        <v>0</v>
      </c>
      <c r="R23" s="158">
        <f t="shared" si="0"/>
        <v>0</v>
      </c>
    </row>
    <row r="24" spans="1:20" s="138" customFormat="1" ht="23.25" thickTop="1" thickBot="1">
      <c r="A24" s="154" t="s">
        <v>140</v>
      </c>
      <c r="B24" s="156">
        <v>2000</v>
      </c>
      <c r="C24" s="157" t="s">
        <v>33</v>
      </c>
      <c r="D24" s="158">
        <f>D25+D30+D47+D50+D54+D58</f>
        <v>30000</v>
      </c>
      <c r="E24" s="158">
        <v>0</v>
      </c>
      <c r="F24" s="158">
        <f t="shared" ref="F24:R24" si="1">F25+F30+F47+F50+F54+F58</f>
        <v>0</v>
      </c>
      <c r="G24" s="158">
        <f t="shared" si="1"/>
        <v>0</v>
      </c>
      <c r="H24" s="158">
        <f t="shared" si="1"/>
        <v>0</v>
      </c>
      <c r="I24" s="158">
        <f t="shared" si="1"/>
        <v>0</v>
      </c>
      <c r="J24" s="158">
        <f t="shared" si="1"/>
        <v>0</v>
      </c>
      <c r="K24" s="158">
        <f t="shared" si="1"/>
        <v>0</v>
      </c>
      <c r="L24" s="158">
        <f t="shared" si="1"/>
        <v>0</v>
      </c>
      <c r="M24" s="158">
        <f t="shared" si="1"/>
        <v>0</v>
      </c>
      <c r="N24" s="158">
        <f t="shared" si="1"/>
        <v>0</v>
      </c>
      <c r="O24" s="158">
        <f t="shared" si="1"/>
        <v>0</v>
      </c>
      <c r="P24" s="158">
        <f t="shared" si="1"/>
        <v>0</v>
      </c>
      <c r="Q24" s="158">
        <f t="shared" si="1"/>
        <v>0</v>
      </c>
      <c r="R24" s="158">
        <f t="shared" si="1"/>
        <v>0</v>
      </c>
    </row>
    <row r="25" spans="1:20" s="138" customFormat="1" ht="12.75" thickTop="1" thickBot="1">
      <c r="A25" s="159" t="s">
        <v>46</v>
      </c>
      <c r="B25" s="156">
        <v>2100</v>
      </c>
      <c r="C25" s="157" t="s">
        <v>35</v>
      </c>
      <c r="D25" s="158">
        <f>D26+D29</f>
        <v>0</v>
      </c>
      <c r="E25" s="158">
        <v>0</v>
      </c>
      <c r="F25" s="158">
        <f t="shared" ref="F25:R25" si="2">F26+F29</f>
        <v>0</v>
      </c>
      <c r="G25" s="158">
        <f t="shared" si="2"/>
        <v>0</v>
      </c>
      <c r="H25" s="158">
        <f t="shared" si="2"/>
        <v>0</v>
      </c>
      <c r="I25" s="158">
        <f t="shared" si="2"/>
        <v>0</v>
      </c>
      <c r="J25" s="158">
        <f t="shared" si="2"/>
        <v>0</v>
      </c>
      <c r="K25" s="158">
        <f t="shared" si="2"/>
        <v>0</v>
      </c>
      <c r="L25" s="158">
        <f t="shared" si="2"/>
        <v>0</v>
      </c>
      <c r="M25" s="158">
        <f t="shared" si="2"/>
        <v>0</v>
      </c>
      <c r="N25" s="158">
        <f t="shared" si="2"/>
        <v>0</v>
      </c>
      <c r="O25" s="158">
        <f t="shared" si="2"/>
        <v>0</v>
      </c>
      <c r="P25" s="158">
        <f t="shared" si="2"/>
        <v>0</v>
      </c>
      <c r="Q25" s="158">
        <f t="shared" si="2"/>
        <v>0</v>
      </c>
      <c r="R25" s="158">
        <f t="shared" si="2"/>
        <v>0</v>
      </c>
    </row>
    <row r="26" spans="1:20" s="138" customFormat="1" ht="12.75" thickTop="1" thickBot="1">
      <c r="A26" s="160" t="s">
        <v>48</v>
      </c>
      <c r="B26" s="161">
        <v>2110</v>
      </c>
      <c r="C26" s="162" t="s">
        <v>37</v>
      </c>
      <c r="D26" s="163">
        <f>SUM(D27:D28)</f>
        <v>0</v>
      </c>
      <c r="E26" s="164"/>
      <c r="F26" s="163">
        <f>SUM(F27:F28)</f>
        <v>0</v>
      </c>
      <c r="G26" s="163">
        <f>SUM(G27:G28)</f>
        <v>0</v>
      </c>
      <c r="H26" s="163">
        <f>SUM(H27:H28)</f>
        <v>0</v>
      </c>
      <c r="I26" s="163">
        <f>SUM(I27:I28)</f>
        <v>0</v>
      </c>
      <c r="J26" s="163">
        <f>SUM(J27:J28)</f>
        <v>0</v>
      </c>
      <c r="K26" s="158">
        <f>G26+H26+I26+J26</f>
        <v>0</v>
      </c>
      <c r="L26" s="163">
        <f t="shared" ref="L26:R26" si="3">SUM(L27:L28)</f>
        <v>0</v>
      </c>
      <c r="M26" s="163">
        <f t="shared" si="3"/>
        <v>0</v>
      </c>
      <c r="N26" s="163">
        <f t="shared" si="3"/>
        <v>0</v>
      </c>
      <c r="O26" s="163">
        <f t="shared" si="3"/>
        <v>0</v>
      </c>
      <c r="P26" s="163">
        <f t="shared" si="3"/>
        <v>0</v>
      </c>
      <c r="Q26" s="163">
        <f t="shared" si="3"/>
        <v>0</v>
      </c>
      <c r="R26" s="163">
        <f t="shared" si="3"/>
        <v>0</v>
      </c>
    </row>
    <row r="27" spans="1:20" s="138" customFormat="1" ht="12.75" thickTop="1" thickBot="1">
      <c r="A27" s="165" t="s">
        <v>49</v>
      </c>
      <c r="B27" s="154">
        <v>2111</v>
      </c>
      <c r="C27" s="166" t="s">
        <v>39</v>
      </c>
      <c r="D27" s="326">
        <f>[1]МАТІВ!$E$9</f>
        <v>0</v>
      </c>
      <c r="E27" s="168">
        <v>0</v>
      </c>
      <c r="F27" s="167">
        <v>0</v>
      </c>
      <c r="G27" s="326">
        <f>[1]МАТІВ!$U$9</f>
        <v>0</v>
      </c>
      <c r="H27" s="326">
        <f>[1]МАТІВ!$AK$9</f>
        <v>0</v>
      </c>
      <c r="I27" s="326">
        <f>[1]МАТІВ!$BA$9</f>
        <v>0</v>
      </c>
      <c r="J27" s="326">
        <f>[1]МАТІВ!$BQ$9</f>
        <v>0</v>
      </c>
      <c r="K27" s="158">
        <f>G27+H27+I27+J27</f>
        <v>0</v>
      </c>
      <c r="L27" s="329">
        <f>G27</f>
        <v>0</v>
      </c>
      <c r="M27" s="329">
        <f>H27</f>
        <v>0</v>
      </c>
      <c r="N27" s="329">
        <f>I27</f>
        <v>0</v>
      </c>
      <c r="O27" s="329">
        <f>J27</f>
        <v>0</v>
      </c>
      <c r="P27" s="164">
        <f>L27+M27+N27+O27</f>
        <v>0</v>
      </c>
      <c r="Q27" s="167">
        <v>0</v>
      </c>
      <c r="R27" s="169">
        <f>K27-P27</f>
        <v>0</v>
      </c>
      <c r="S27" s="319"/>
    </row>
    <row r="28" spans="1:20" s="138" customFormat="1" ht="12.75" thickTop="1" thickBot="1">
      <c r="A28" s="165" t="s">
        <v>50</v>
      </c>
      <c r="B28" s="154">
        <v>2112</v>
      </c>
      <c r="C28" s="166" t="s">
        <v>41</v>
      </c>
      <c r="D28" s="328">
        <v>0</v>
      </c>
      <c r="E28" s="168">
        <v>0</v>
      </c>
      <c r="F28" s="167">
        <v>0</v>
      </c>
      <c r="G28" s="167">
        <f>P28</f>
        <v>0</v>
      </c>
      <c r="H28" s="167"/>
      <c r="I28" s="167"/>
      <c r="J28" s="167"/>
      <c r="K28" s="167"/>
      <c r="L28" s="167"/>
      <c r="M28" s="167"/>
      <c r="N28" s="167"/>
      <c r="O28" s="167"/>
      <c r="P28" s="167"/>
      <c r="Q28" s="167">
        <v>0</v>
      </c>
      <c r="R28" s="169">
        <f>K28-L28</f>
        <v>0</v>
      </c>
    </row>
    <row r="29" spans="1:20" s="138" customFormat="1" ht="12.75" thickTop="1" thickBot="1">
      <c r="A29" s="170" t="s">
        <v>51</v>
      </c>
      <c r="B29" s="161">
        <v>2120</v>
      </c>
      <c r="C29" s="162" t="s">
        <v>42</v>
      </c>
      <c r="D29" s="327">
        <f>[1]МАТІВ!$E$10</f>
        <v>0</v>
      </c>
      <c r="E29" s="164"/>
      <c r="F29" s="164">
        <v>0</v>
      </c>
      <c r="G29" s="326">
        <f>[1]МАТІВ!$U$10</f>
        <v>0</v>
      </c>
      <c r="H29" s="326">
        <f>[1]МАТІВ!$AK$10</f>
        <v>0</v>
      </c>
      <c r="I29" s="326">
        <f>[1]МАТІВ!$BA$10</f>
        <v>0</v>
      </c>
      <c r="J29" s="326">
        <f>[1]МАТІВ!$BQ$10</f>
        <v>0</v>
      </c>
      <c r="K29" s="158">
        <f>G29+H29+I29+J29</f>
        <v>0</v>
      </c>
      <c r="L29" s="330">
        <f>G29</f>
        <v>0</v>
      </c>
      <c r="M29" s="330">
        <f>H29</f>
        <v>0</v>
      </c>
      <c r="N29" s="330">
        <f>I29</f>
        <v>0</v>
      </c>
      <c r="O29" s="330">
        <f>J29</f>
        <v>0</v>
      </c>
      <c r="P29" s="164">
        <f>L29+M29+N29+O29</f>
        <v>0</v>
      </c>
      <c r="Q29" s="164">
        <v>0</v>
      </c>
      <c r="R29" s="169">
        <f>K29-P29</f>
        <v>0</v>
      </c>
    </row>
    <row r="30" spans="1:20" s="138" customFormat="1" ht="11.25" customHeight="1" thickTop="1" thickBot="1">
      <c r="A30" s="171" t="s">
        <v>52</v>
      </c>
      <c r="B30" s="156">
        <v>2200</v>
      </c>
      <c r="C30" s="157" t="s">
        <v>45</v>
      </c>
      <c r="D30" s="172">
        <f>SUM(D31:D37)+D44</f>
        <v>30000</v>
      </c>
      <c r="E30" s="172">
        <v>0</v>
      </c>
      <c r="F30" s="172">
        <f t="shared" ref="F30:R30" si="4">SUM(F31:F37)+F44</f>
        <v>0</v>
      </c>
      <c r="G30" s="172">
        <f t="shared" si="4"/>
        <v>0</v>
      </c>
      <c r="H30" s="172">
        <f t="shared" si="4"/>
        <v>0</v>
      </c>
      <c r="I30" s="172">
        <f t="shared" si="4"/>
        <v>0</v>
      </c>
      <c r="J30" s="172">
        <f t="shared" si="4"/>
        <v>0</v>
      </c>
      <c r="K30" s="172">
        <f t="shared" si="4"/>
        <v>0</v>
      </c>
      <c r="L30" s="172">
        <f t="shared" si="4"/>
        <v>0</v>
      </c>
      <c r="M30" s="172">
        <f t="shared" si="4"/>
        <v>0</v>
      </c>
      <c r="N30" s="172">
        <f t="shared" si="4"/>
        <v>0</v>
      </c>
      <c r="O30" s="172">
        <f t="shared" si="4"/>
        <v>0</v>
      </c>
      <c r="P30" s="172">
        <f t="shared" si="4"/>
        <v>0</v>
      </c>
      <c r="Q30" s="172">
        <f t="shared" si="4"/>
        <v>0</v>
      </c>
      <c r="R30" s="172">
        <f t="shared" si="4"/>
        <v>0</v>
      </c>
    </row>
    <row r="31" spans="1:20" s="138" customFormat="1" ht="12" customHeight="1" thickTop="1" thickBot="1">
      <c r="A31" s="160" t="s">
        <v>53</v>
      </c>
      <c r="B31" s="161">
        <v>2210</v>
      </c>
      <c r="C31" s="162" t="s">
        <v>47</v>
      </c>
      <c r="D31" s="164"/>
      <c r="E31" s="163">
        <v>0</v>
      </c>
      <c r="F31" s="164">
        <v>0</v>
      </c>
      <c r="G31" s="164"/>
      <c r="H31" s="164"/>
      <c r="I31" s="164"/>
      <c r="J31" s="164"/>
      <c r="K31" s="158">
        <f>G31+H31+I31+J31</f>
        <v>0</v>
      </c>
      <c r="L31" s="164"/>
      <c r="M31" s="164"/>
      <c r="N31" s="164"/>
      <c r="O31" s="164"/>
      <c r="P31" s="164">
        <f t="shared" ref="P31:P36" si="5">L31+M31+N31+O31</f>
        <v>0</v>
      </c>
      <c r="Q31" s="164">
        <v>0</v>
      </c>
      <c r="R31" s="169">
        <f t="shared" ref="R31:R36" si="6">K31-P31</f>
        <v>0</v>
      </c>
    </row>
    <row r="32" spans="1:20" s="138" customFormat="1" ht="12.75" thickTop="1" thickBot="1">
      <c r="A32" s="160" t="s">
        <v>54</v>
      </c>
      <c r="B32" s="161">
        <v>2220</v>
      </c>
      <c r="C32" s="161">
        <v>100</v>
      </c>
      <c r="D32" s="164"/>
      <c r="E32" s="164"/>
      <c r="F32" s="164">
        <v>0</v>
      </c>
      <c r="G32" s="164"/>
      <c r="H32" s="164"/>
      <c r="I32" s="164"/>
      <c r="J32" s="164"/>
      <c r="K32" s="158">
        <f>G32+H32+I32+J32</f>
        <v>0</v>
      </c>
      <c r="L32" s="164"/>
      <c r="M32" s="164"/>
      <c r="N32" s="164"/>
      <c r="O32" s="164"/>
      <c r="P32" s="164">
        <f t="shared" si="5"/>
        <v>0</v>
      </c>
      <c r="Q32" s="164">
        <v>0</v>
      </c>
      <c r="R32" s="169">
        <f t="shared" si="6"/>
        <v>0</v>
      </c>
    </row>
    <row r="33" spans="1:18" s="138" customFormat="1" ht="12.75" thickTop="1" thickBot="1">
      <c r="A33" s="160" t="s">
        <v>55</v>
      </c>
      <c r="B33" s="161">
        <v>2230</v>
      </c>
      <c r="C33" s="161">
        <v>110</v>
      </c>
      <c r="D33" s="164"/>
      <c r="E33" s="164"/>
      <c r="F33" s="164">
        <v>0</v>
      </c>
      <c r="G33" s="164"/>
      <c r="H33" s="164"/>
      <c r="I33" s="164"/>
      <c r="J33" s="164"/>
      <c r="K33" s="158">
        <f>G33+H33+I33+J33</f>
        <v>0</v>
      </c>
      <c r="L33" s="164"/>
      <c r="M33" s="164"/>
      <c r="N33" s="164"/>
      <c r="O33" s="164"/>
      <c r="P33" s="164">
        <f t="shared" si="5"/>
        <v>0</v>
      </c>
      <c r="Q33" s="164">
        <v>0</v>
      </c>
      <c r="R33" s="169">
        <f t="shared" si="6"/>
        <v>0</v>
      </c>
    </row>
    <row r="34" spans="1:18" s="226" customFormat="1" ht="12.75" thickTop="1" thickBot="1">
      <c r="A34" s="231" t="s">
        <v>56</v>
      </c>
      <c r="B34" s="232">
        <v>2240</v>
      </c>
      <c r="C34" s="232">
        <v>120</v>
      </c>
      <c r="D34" s="164"/>
      <c r="E34" s="163">
        <v>0</v>
      </c>
      <c r="F34" s="164">
        <v>0</v>
      </c>
      <c r="G34" s="164"/>
      <c r="H34" s="164"/>
      <c r="I34" s="164"/>
      <c r="J34" s="164"/>
      <c r="K34" s="158">
        <f>G34+H34+I34+J34</f>
        <v>0</v>
      </c>
      <c r="L34" s="164"/>
      <c r="M34" s="164"/>
      <c r="N34" s="164"/>
      <c r="O34" s="164"/>
      <c r="P34" s="164">
        <f t="shared" si="5"/>
        <v>0</v>
      </c>
      <c r="Q34" s="164">
        <v>0</v>
      </c>
      <c r="R34" s="169">
        <f t="shared" si="6"/>
        <v>0</v>
      </c>
    </row>
    <row r="35" spans="1:18" s="138" customFormat="1" ht="12.75" thickTop="1" thickBot="1">
      <c r="A35" s="160" t="s">
        <v>57</v>
      </c>
      <c r="B35" s="161">
        <v>2250</v>
      </c>
      <c r="C35" s="161">
        <v>130</v>
      </c>
      <c r="D35" s="164"/>
      <c r="E35" s="163">
        <v>0</v>
      </c>
      <c r="F35" s="164">
        <v>0</v>
      </c>
      <c r="G35" s="164"/>
      <c r="H35" s="164"/>
      <c r="I35" s="164"/>
      <c r="J35" s="164"/>
      <c r="K35" s="158">
        <f>G35+H35+I35+J35</f>
        <v>0</v>
      </c>
      <c r="L35" s="164"/>
      <c r="M35" s="164"/>
      <c r="N35" s="164"/>
      <c r="O35" s="164"/>
      <c r="P35" s="164">
        <f t="shared" si="5"/>
        <v>0</v>
      </c>
      <c r="Q35" s="164">
        <v>0</v>
      </c>
      <c r="R35" s="169">
        <f t="shared" si="6"/>
        <v>0</v>
      </c>
    </row>
    <row r="36" spans="1:18" s="138" customFormat="1" ht="12.75" thickTop="1" thickBot="1">
      <c r="A36" s="170" t="s">
        <v>58</v>
      </c>
      <c r="B36" s="161">
        <v>2260</v>
      </c>
      <c r="C36" s="161">
        <v>140</v>
      </c>
      <c r="D36" s="164"/>
      <c r="E36" s="163">
        <v>0</v>
      </c>
      <c r="F36" s="164">
        <v>0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>
        <f t="shared" si="5"/>
        <v>0</v>
      </c>
      <c r="Q36" s="164">
        <v>0</v>
      </c>
      <c r="R36" s="169">
        <f t="shared" si="6"/>
        <v>0</v>
      </c>
    </row>
    <row r="37" spans="1:18" s="138" customFormat="1" ht="12.75" thickTop="1" thickBot="1">
      <c r="A37" s="170" t="s">
        <v>59</v>
      </c>
      <c r="B37" s="156">
        <v>2270</v>
      </c>
      <c r="C37" s="156">
        <v>150</v>
      </c>
      <c r="D37" s="172">
        <f>SUM(D38:D43)</f>
        <v>30000</v>
      </c>
      <c r="E37" s="224"/>
      <c r="F37" s="172">
        <f t="shared" ref="F37:R37" si="7">SUM(F38:F43)</f>
        <v>0</v>
      </c>
      <c r="G37" s="172">
        <f t="shared" si="7"/>
        <v>0</v>
      </c>
      <c r="H37" s="172">
        <f t="shared" si="7"/>
        <v>0</v>
      </c>
      <c r="I37" s="172">
        <f t="shared" si="7"/>
        <v>0</v>
      </c>
      <c r="J37" s="172">
        <f t="shared" si="7"/>
        <v>0</v>
      </c>
      <c r="K37" s="172">
        <f t="shared" si="7"/>
        <v>0</v>
      </c>
      <c r="L37" s="172">
        <f t="shared" si="7"/>
        <v>0</v>
      </c>
      <c r="M37" s="172">
        <f t="shared" si="7"/>
        <v>0</v>
      </c>
      <c r="N37" s="172">
        <f t="shared" si="7"/>
        <v>0</v>
      </c>
      <c r="O37" s="172">
        <f t="shared" si="7"/>
        <v>0</v>
      </c>
      <c r="P37" s="172">
        <f t="shared" si="7"/>
        <v>0</v>
      </c>
      <c r="Q37" s="172">
        <f t="shared" si="7"/>
        <v>0</v>
      </c>
      <c r="R37" s="172">
        <f t="shared" si="7"/>
        <v>0</v>
      </c>
    </row>
    <row r="38" spans="1:18" s="138" customFormat="1" ht="12.75" thickTop="1" thickBot="1">
      <c r="A38" s="165" t="s">
        <v>60</v>
      </c>
      <c r="B38" s="154">
        <v>2271</v>
      </c>
      <c r="C38" s="154">
        <v>160</v>
      </c>
      <c r="D38" s="167"/>
      <c r="E38" s="168">
        <v>0</v>
      </c>
      <c r="F38" s="167">
        <v>0</v>
      </c>
      <c r="G38" s="167"/>
      <c r="H38" s="167"/>
      <c r="I38" s="167"/>
      <c r="J38" s="167"/>
      <c r="K38" s="158">
        <f>G38+H38+I38+J38</f>
        <v>0</v>
      </c>
      <c r="L38" s="167"/>
      <c r="M38" s="167"/>
      <c r="N38" s="167"/>
      <c r="O38" s="167"/>
      <c r="P38" s="167">
        <f t="shared" ref="P38:P43" si="8">L38+M38+N38+O38</f>
        <v>0</v>
      </c>
      <c r="Q38" s="167">
        <v>0</v>
      </c>
      <c r="R38" s="169">
        <f t="shared" ref="R38:R43" si="9">K38-P38</f>
        <v>0</v>
      </c>
    </row>
    <row r="39" spans="1:18" s="138" customFormat="1" ht="12.75" thickTop="1" thickBot="1">
      <c r="A39" s="165" t="s">
        <v>61</v>
      </c>
      <c r="B39" s="154">
        <v>2272</v>
      </c>
      <c r="C39" s="154">
        <v>170</v>
      </c>
      <c r="D39" s="167"/>
      <c r="E39" s="168">
        <v>0</v>
      </c>
      <c r="F39" s="167">
        <v>0</v>
      </c>
      <c r="G39" s="167"/>
      <c r="H39" s="167"/>
      <c r="I39" s="167"/>
      <c r="J39" s="167"/>
      <c r="K39" s="158">
        <f>G39+H39+I39+J39</f>
        <v>0</v>
      </c>
      <c r="L39" s="167"/>
      <c r="M39" s="167"/>
      <c r="N39" s="167"/>
      <c r="O39" s="167"/>
      <c r="P39" s="167">
        <f t="shared" si="8"/>
        <v>0</v>
      </c>
      <c r="Q39" s="167">
        <v>0</v>
      </c>
      <c r="R39" s="169">
        <f t="shared" si="9"/>
        <v>0</v>
      </c>
    </row>
    <row r="40" spans="1:18" s="138" customFormat="1" ht="12.75" thickTop="1" thickBot="1">
      <c r="A40" s="165" t="s">
        <v>62</v>
      </c>
      <c r="B40" s="154">
        <v>2273</v>
      </c>
      <c r="C40" s="154">
        <v>180</v>
      </c>
      <c r="D40" s="167"/>
      <c r="E40" s="168">
        <v>0</v>
      </c>
      <c r="F40" s="167">
        <v>0</v>
      </c>
      <c r="G40" s="167"/>
      <c r="H40" s="167"/>
      <c r="I40" s="167"/>
      <c r="J40" s="167"/>
      <c r="K40" s="158">
        <f>G40+H40+I40+J40</f>
        <v>0</v>
      </c>
      <c r="L40" s="167"/>
      <c r="M40" s="167"/>
      <c r="N40" s="167"/>
      <c r="O40" s="167"/>
      <c r="P40" s="167">
        <f t="shared" si="8"/>
        <v>0</v>
      </c>
      <c r="Q40" s="167">
        <v>0</v>
      </c>
      <c r="R40" s="169">
        <f t="shared" si="9"/>
        <v>0</v>
      </c>
    </row>
    <row r="41" spans="1:18" s="138" customFormat="1" ht="12.75" thickTop="1" thickBot="1">
      <c r="A41" s="165" t="s">
        <v>170</v>
      </c>
      <c r="B41" s="154">
        <v>2274</v>
      </c>
      <c r="C41" s="154">
        <v>190</v>
      </c>
      <c r="D41" s="167">
        <v>30000</v>
      </c>
      <c r="E41" s="168">
        <v>0</v>
      </c>
      <c r="F41" s="167">
        <v>0</v>
      </c>
      <c r="G41" s="167"/>
      <c r="H41" s="167"/>
      <c r="I41" s="167"/>
      <c r="J41" s="167"/>
      <c r="K41" s="158">
        <f>G41+H41+I41+J41</f>
        <v>0</v>
      </c>
      <c r="L41" s="167"/>
      <c r="M41" s="167"/>
      <c r="N41" s="167"/>
      <c r="O41" s="167"/>
      <c r="P41" s="167">
        <f t="shared" si="8"/>
        <v>0</v>
      </c>
      <c r="Q41" s="167">
        <v>0</v>
      </c>
      <c r="R41" s="169">
        <f t="shared" si="9"/>
        <v>0</v>
      </c>
    </row>
    <row r="42" spans="1:18" s="138" customFormat="1" ht="12.75" thickTop="1" thickBot="1">
      <c r="A42" s="165" t="s">
        <v>171</v>
      </c>
      <c r="B42" s="154">
        <v>2275</v>
      </c>
      <c r="C42" s="154">
        <v>200</v>
      </c>
      <c r="D42" s="167"/>
      <c r="E42" s="168">
        <v>0</v>
      </c>
      <c r="F42" s="167">
        <v>0</v>
      </c>
      <c r="G42" s="167"/>
      <c r="H42" s="167"/>
      <c r="I42" s="167"/>
      <c r="J42" s="167"/>
      <c r="K42" s="158">
        <f>G42+H42+I42+J42</f>
        <v>0</v>
      </c>
      <c r="L42" s="167"/>
      <c r="M42" s="167"/>
      <c r="N42" s="167"/>
      <c r="O42" s="167"/>
      <c r="P42" s="167">
        <f t="shared" si="8"/>
        <v>0</v>
      </c>
      <c r="Q42" s="167">
        <v>0</v>
      </c>
      <c r="R42" s="169">
        <f t="shared" si="9"/>
        <v>0</v>
      </c>
    </row>
    <row r="43" spans="1:18" s="138" customFormat="1" ht="12.75" thickTop="1" thickBot="1">
      <c r="A43" s="165" t="s">
        <v>63</v>
      </c>
      <c r="B43" s="154">
        <v>2276</v>
      </c>
      <c r="C43" s="154">
        <v>210</v>
      </c>
      <c r="D43" s="167">
        <v>0</v>
      </c>
      <c r="E43" s="168">
        <v>0</v>
      </c>
      <c r="F43" s="167">
        <v>0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>
        <f t="shared" si="8"/>
        <v>0</v>
      </c>
      <c r="Q43" s="167">
        <v>0</v>
      </c>
      <c r="R43" s="169">
        <f t="shared" si="9"/>
        <v>0</v>
      </c>
    </row>
    <row r="44" spans="1:18" s="138" customFormat="1" ht="13.5" customHeight="1" thickTop="1" thickBot="1">
      <c r="A44" s="170" t="s">
        <v>64</v>
      </c>
      <c r="B44" s="156">
        <v>2280</v>
      </c>
      <c r="C44" s="156">
        <v>220</v>
      </c>
      <c r="D44" s="172">
        <f t="shared" ref="D44:R44" si="10">SUM(D45:D46)</f>
        <v>0</v>
      </c>
      <c r="E44" s="172">
        <f t="shared" si="10"/>
        <v>0</v>
      </c>
      <c r="F44" s="172">
        <f t="shared" si="10"/>
        <v>0</v>
      </c>
      <c r="G44" s="172">
        <f t="shared" si="10"/>
        <v>0</v>
      </c>
      <c r="H44" s="172">
        <f t="shared" si="10"/>
        <v>0</v>
      </c>
      <c r="I44" s="172">
        <f t="shared" si="10"/>
        <v>0</v>
      </c>
      <c r="J44" s="172">
        <f t="shared" si="10"/>
        <v>0</v>
      </c>
      <c r="K44" s="172">
        <f t="shared" si="10"/>
        <v>0</v>
      </c>
      <c r="L44" s="172">
        <f t="shared" si="10"/>
        <v>0</v>
      </c>
      <c r="M44" s="172">
        <f t="shared" si="10"/>
        <v>0</v>
      </c>
      <c r="N44" s="172">
        <f t="shared" si="10"/>
        <v>0</v>
      </c>
      <c r="O44" s="172">
        <f t="shared" si="10"/>
        <v>0</v>
      </c>
      <c r="P44" s="172">
        <f t="shared" si="10"/>
        <v>0</v>
      </c>
      <c r="Q44" s="172">
        <f t="shared" si="10"/>
        <v>0</v>
      </c>
      <c r="R44" s="172">
        <f t="shared" si="10"/>
        <v>0</v>
      </c>
    </row>
    <row r="45" spans="1:18" s="138" customFormat="1" ht="12.75" customHeight="1" thickTop="1" thickBot="1">
      <c r="A45" s="173" t="s">
        <v>65</v>
      </c>
      <c r="B45" s="154">
        <v>2281</v>
      </c>
      <c r="C45" s="154">
        <v>230</v>
      </c>
      <c r="D45" s="167">
        <v>0</v>
      </c>
      <c r="E45" s="167">
        <v>0</v>
      </c>
      <c r="F45" s="167">
        <v>0</v>
      </c>
      <c r="G45" s="167">
        <v>0</v>
      </c>
      <c r="H45" s="167"/>
      <c r="I45" s="167"/>
      <c r="J45" s="167"/>
      <c r="K45" s="167"/>
      <c r="L45" s="167"/>
      <c r="M45" s="167"/>
      <c r="N45" s="167"/>
      <c r="O45" s="167"/>
      <c r="P45" s="167">
        <f>L45+M45+N45+O45</f>
        <v>0</v>
      </c>
      <c r="Q45" s="167">
        <v>0</v>
      </c>
      <c r="R45" s="169">
        <f>K45-P45</f>
        <v>0</v>
      </c>
    </row>
    <row r="46" spans="1:18" s="138" customFormat="1" ht="12.75" customHeight="1" thickTop="1" thickBot="1">
      <c r="A46" s="174" t="s">
        <v>66</v>
      </c>
      <c r="B46" s="154">
        <v>2282</v>
      </c>
      <c r="C46" s="154">
        <v>240</v>
      </c>
      <c r="D46" s="167"/>
      <c r="E46" s="167"/>
      <c r="F46" s="167">
        <v>0</v>
      </c>
      <c r="G46" s="167"/>
      <c r="H46" s="167"/>
      <c r="I46" s="167"/>
      <c r="J46" s="167"/>
      <c r="K46" s="158">
        <f>G46+H46+I46+J46</f>
        <v>0</v>
      </c>
      <c r="L46" s="167"/>
      <c r="M46" s="167"/>
      <c r="N46" s="167"/>
      <c r="O46" s="167"/>
      <c r="P46" s="167">
        <f>L46+M46+N46+O46</f>
        <v>0</v>
      </c>
      <c r="Q46" s="167">
        <v>0</v>
      </c>
      <c r="R46" s="169">
        <f>K46-P46</f>
        <v>0</v>
      </c>
    </row>
    <row r="47" spans="1:18" s="138" customFormat="1" ht="12.75" thickTop="1" thickBot="1">
      <c r="A47" s="159" t="s">
        <v>67</v>
      </c>
      <c r="B47" s="156">
        <v>2400</v>
      </c>
      <c r="C47" s="156">
        <v>250</v>
      </c>
      <c r="D47" s="172">
        <f t="shared" ref="D47:R47" si="11">SUM(D48:D49)</f>
        <v>0</v>
      </c>
      <c r="E47" s="172">
        <f t="shared" si="11"/>
        <v>0</v>
      </c>
      <c r="F47" s="172">
        <f t="shared" si="11"/>
        <v>0</v>
      </c>
      <c r="G47" s="172">
        <f t="shared" si="11"/>
        <v>0</v>
      </c>
      <c r="H47" s="172">
        <f t="shared" si="11"/>
        <v>0</v>
      </c>
      <c r="I47" s="172">
        <f t="shared" si="11"/>
        <v>0</v>
      </c>
      <c r="J47" s="172">
        <f t="shared" si="11"/>
        <v>0</v>
      </c>
      <c r="K47" s="172">
        <f t="shared" si="11"/>
        <v>0</v>
      </c>
      <c r="L47" s="172">
        <f t="shared" si="11"/>
        <v>0</v>
      </c>
      <c r="M47" s="172">
        <f t="shared" si="11"/>
        <v>0</v>
      </c>
      <c r="N47" s="172">
        <f t="shared" si="11"/>
        <v>0</v>
      </c>
      <c r="O47" s="172">
        <f t="shared" si="11"/>
        <v>0</v>
      </c>
      <c r="P47" s="172">
        <f t="shared" si="11"/>
        <v>0</v>
      </c>
      <c r="Q47" s="172">
        <f t="shared" si="11"/>
        <v>0</v>
      </c>
      <c r="R47" s="172">
        <f t="shared" si="11"/>
        <v>0</v>
      </c>
    </row>
    <row r="48" spans="1:18" s="138" customFormat="1" ht="12.75" thickTop="1" thickBot="1">
      <c r="A48" s="175" t="s">
        <v>68</v>
      </c>
      <c r="B48" s="161">
        <v>2410</v>
      </c>
      <c r="C48" s="161">
        <v>260</v>
      </c>
      <c r="D48" s="164">
        <v>0</v>
      </c>
      <c r="E48" s="163">
        <v>0</v>
      </c>
      <c r="F48" s="164">
        <v>0</v>
      </c>
      <c r="G48" s="164">
        <v>0</v>
      </c>
      <c r="H48" s="164"/>
      <c r="I48" s="164"/>
      <c r="J48" s="164"/>
      <c r="K48" s="164"/>
      <c r="L48" s="164"/>
      <c r="M48" s="164"/>
      <c r="N48" s="164"/>
      <c r="O48" s="164"/>
      <c r="P48" s="164">
        <v>0</v>
      </c>
      <c r="Q48" s="164">
        <v>0</v>
      </c>
      <c r="R48" s="169">
        <f>K48-P48</f>
        <v>0</v>
      </c>
    </row>
    <row r="49" spans="1:18" s="138" customFormat="1" ht="12.75" thickTop="1" thickBot="1">
      <c r="A49" s="175" t="s">
        <v>69</v>
      </c>
      <c r="B49" s="161">
        <v>2420</v>
      </c>
      <c r="C49" s="161">
        <v>270</v>
      </c>
      <c r="D49" s="164">
        <v>0</v>
      </c>
      <c r="E49" s="163">
        <v>0</v>
      </c>
      <c r="F49" s="164">
        <v>0</v>
      </c>
      <c r="G49" s="164">
        <v>0</v>
      </c>
      <c r="H49" s="164"/>
      <c r="I49" s="164"/>
      <c r="J49" s="164"/>
      <c r="K49" s="164"/>
      <c r="L49" s="164"/>
      <c r="M49" s="164"/>
      <c r="N49" s="164"/>
      <c r="O49" s="164"/>
      <c r="P49" s="164">
        <v>0</v>
      </c>
      <c r="Q49" s="164">
        <v>0</v>
      </c>
      <c r="R49" s="169">
        <f>K49-P49</f>
        <v>0</v>
      </c>
    </row>
    <row r="50" spans="1:18" s="138" customFormat="1" ht="12" customHeight="1" thickTop="1" thickBot="1">
      <c r="A50" s="176" t="s">
        <v>70</v>
      </c>
      <c r="B50" s="156">
        <v>2600</v>
      </c>
      <c r="C50" s="156">
        <v>280</v>
      </c>
      <c r="D50" s="172">
        <f t="shared" ref="D50:R50" si="12">SUM(D51:D53)</f>
        <v>0</v>
      </c>
      <c r="E50" s="172">
        <f t="shared" si="12"/>
        <v>0</v>
      </c>
      <c r="F50" s="172">
        <f t="shared" si="12"/>
        <v>0</v>
      </c>
      <c r="G50" s="172">
        <f t="shared" si="12"/>
        <v>0</v>
      </c>
      <c r="H50" s="172">
        <f t="shared" si="12"/>
        <v>0</v>
      </c>
      <c r="I50" s="172">
        <f t="shared" si="12"/>
        <v>0</v>
      </c>
      <c r="J50" s="172">
        <f t="shared" si="12"/>
        <v>0</v>
      </c>
      <c r="K50" s="172">
        <f t="shared" si="12"/>
        <v>0</v>
      </c>
      <c r="L50" s="172">
        <f t="shared" si="12"/>
        <v>0</v>
      </c>
      <c r="M50" s="172">
        <f t="shared" si="12"/>
        <v>0</v>
      </c>
      <c r="N50" s="172">
        <f t="shared" si="12"/>
        <v>0</v>
      </c>
      <c r="O50" s="172">
        <f t="shared" si="12"/>
        <v>0</v>
      </c>
      <c r="P50" s="172">
        <f t="shared" si="12"/>
        <v>0</v>
      </c>
      <c r="Q50" s="172">
        <f t="shared" si="12"/>
        <v>0</v>
      </c>
      <c r="R50" s="172">
        <f t="shared" si="12"/>
        <v>0</v>
      </c>
    </row>
    <row r="51" spans="1:18" s="138" customFormat="1" ht="12.75" thickTop="1" thickBot="1">
      <c r="A51" s="170" t="s">
        <v>71</v>
      </c>
      <c r="B51" s="161">
        <v>2610</v>
      </c>
      <c r="C51" s="161">
        <v>290</v>
      </c>
      <c r="D51" s="177">
        <v>0</v>
      </c>
      <c r="E51" s="178">
        <v>0</v>
      </c>
      <c r="F51" s="177">
        <v>0</v>
      </c>
      <c r="G51" s="177">
        <v>0</v>
      </c>
      <c r="H51" s="177"/>
      <c r="I51" s="177"/>
      <c r="J51" s="177"/>
      <c r="K51" s="177"/>
      <c r="L51" s="177"/>
      <c r="M51" s="177"/>
      <c r="N51" s="177"/>
      <c r="O51" s="177"/>
      <c r="P51" s="177">
        <v>0</v>
      </c>
      <c r="Q51" s="177">
        <v>0</v>
      </c>
      <c r="R51" s="169">
        <f>K51-P51</f>
        <v>0</v>
      </c>
    </row>
    <row r="52" spans="1:18" s="138" customFormat="1" ht="12.75" thickTop="1" thickBot="1">
      <c r="A52" s="170" t="s">
        <v>72</v>
      </c>
      <c r="B52" s="161">
        <v>2620</v>
      </c>
      <c r="C52" s="161">
        <v>300</v>
      </c>
      <c r="D52" s="177">
        <v>0</v>
      </c>
      <c r="E52" s="178">
        <v>0</v>
      </c>
      <c r="F52" s="177">
        <v>0</v>
      </c>
      <c r="G52" s="177">
        <v>0</v>
      </c>
      <c r="H52" s="177"/>
      <c r="I52" s="177"/>
      <c r="J52" s="177"/>
      <c r="K52" s="177"/>
      <c r="L52" s="177"/>
      <c r="M52" s="177"/>
      <c r="N52" s="177"/>
      <c r="O52" s="177"/>
      <c r="P52" s="177">
        <v>0</v>
      </c>
      <c r="Q52" s="177">
        <v>0</v>
      </c>
      <c r="R52" s="169">
        <f>K52-P52</f>
        <v>0</v>
      </c>
    </row>
    <row r="53" spans="1:18" s="138" customFormat="1" ht="12.75" thickTop="1" thickBot="1">
      <c r="A53" s="175" t="s">
        <v>73</v>
      </c>
      <c r="B53" s="161">
        <v>2630</v>
      </c>
      <c r="C53" s="161">
        <v>310</v>
      </c>
      <c r="D53" s="177">
        <v>0</v>
      </c>
      <c r="E53" s="178">
        <v>0</v>
      </c>
      <c r="F53" s="177">
        <v>0</v>
      </c>
      <c r="G53" s="177">
        <v>0</v>
      </c>
      <c r="H53" s="177"/>
      <c r="I53" s="177"/>
      <c r="J53" s="177"/>
      <c r="K53" s="177"/>
      <c r="L53" s="177"/>
      <c r="M53" s="177"/>
      <c r="N53" s="177"/>
      <c r="O53" s="177"/>
      <c r="P53" s="177">
        <v>0</v>
      </c>
      <c r="Q53" s="177">
        <v>0</v>
      </c>
      <c r="R53" s="169">
        <f>K53-P53</f>
        <v>0</v>
      </c>
    </row>
    <row r="54" spans="1:18" s="138" customFormat="1" ht="12.75" thickTop="1" thickBot="1">
      <c r="A54" s="171" t="s">
        <v>74</v>
      </c>
      <c r="B54" s="156">
        <v>2700</v>
      </c>
      <c r="C54" s="156">
        <v>320</v>
      </c>
      <c r="D54" s="179">
        <f t="shared" ref="D54:R54" si="13">SUM(D55:D57)</f>
        <v>0</v>
      </c>
      <c r="E54" s="179">
        <f t="shared" si="13"/>
        <v>0</v>
      </c>
      <c r="F54" s="179">
        <f t="shared" si="13"/>
        <v>0</v>
      </c>
      <c r="G54" s="179">
        <f t="shared" si="13"/>
        <v>0</v>
      </c>
      <c r="H54" s="179">
        <f t="shared" si="13"/>
        <v>0</v>
      </c>
      <c r="I54" s="179">
        <f t="shared" si="13"/>
        <v>0</v>
      </c>
      <c r="J54" s="179">
        <f t="shared" si="13"/>
        <v>0</v>
      </c>
      <c r="K54" s="179">
        <f t="shared" si="13"/>
        <v>0</v>
      </c>
      <c r="L54" s="179">
        <f t="shared" si="13"/>
        <v>0</v>
      </c>
      <c r="M54" s="179">
        <f t="shared" si="13"/>
        <v>0</v>
      </c>
      <c r="N54" s="179">
        <f t="shared" si="13"/>
        <v>0</v>
      </c>
      <c r="O54" s="179">
        <f t="shared" si="13"/>
        <v>0</v>
      </c>
      <c r="P54" s="179">
        <f t="shared" si="13"/>
        <v>0</v>
      </c>
      <c r="Q54" s="179">
        <f t="shared" si="13"/>
        <v>0</v>
      </c>
      <c r="R54" s="179">
        <f t="shared" si="13"/>
        <v>0</v>
      </c>
    </row>
    <row r="55" spans="1:18" s="138" customFormat="1" ht="12.75" customHeight="1" thickTop="1" thickBot="1">
      <c r="A55" s="170" t="s">
        <v>75</v>
      </c>
      <c r="B55" s="161">
        <v>2710</v>
      </c>
      <c r="C55" s="161">
        <v>330</v>
      </c>
      <c r="D55" s="177">
        <v>0</v>
      </c>
      <c r="E55" s="178">
        <v>0</v>
      </c>
      <c r="F55" s="177">
        <v>0</v>
      </c>
      <c r="G55" s="177">
        <v>0</v>
      </c>
      <c r="H55" s="177"/>
      <c r="I55" s="177"/>
      <c r="J55" s="177"/>
      <c r="K55" s="177"/>
      <c r="L55" s="177"/>
      <c r="M55" s="177"/>
      <c r="N55" s="177"/>
      <c r="O55" s="177"/>
      <c r="P55" s="177">
        <v>0</v>
      </c>
      <c r="Q55" s="177">
        <v>0</v>
      </c>
      <c r="R55" s="169">
        <f>K55-P55</f>
        <v>0</v>
      </c>
    </row>
    <row r="56" spans="1:18" s="138" customFormat="1" ht="12.75" thickTop="1" thickBot="1">
      <c r="A56" s="170" t="s">
        <v>76</v>
      </c>
      <c r="B56" s="161">
        <v>2720</v>
      </c>
      <c r="C56" s="161">
        <v>340</v>
      </c>
      <c r="D56" s="177">
        <v>0</v>
      </c>
      <c r="E56" s="178">
        <v>0</v>
      </c>
      <c r="F56" s="177">
        <v>0</v>
      </c>
      <c r="G56" s="177">
        <v>0</v>
      </c>
      <c r="H56" s="177"/>
      <c r="I56" s="177"/>
      <c r="J56" s="177"/>
      <c r="K56" s="177"/>
      <c r="L56" s="177"/>
      <c r="M56" s="177"/>
      <c r="N56" s="177"/>
      <c r="O56" s="177"/>
      <c r="P56" s="177">
        <v>0</v>
      </c>
      <c r="Q56" s="177">
        <v>0</v>
      </c>
      <c r="R56" s="169">
        <f>K56-P56</f>
        <v>0</v>
      </c>
    </row>
    <row r="57" spans="1:18" s="226" customFormat="1" ht="12.75" thickTop="1" thickBot="1">
      <c r="A57" s="233" t="s">
        <v>77</v>
      </c>
      <c r="B57" s="232">
        <v>2730</v>
      </c>
      <c r="C57" s="232">
        <v>350</v>
      </c>
      <c r="D57" s="177"/>
      <c r="E57" s="178">
        <v>0</v>
      </c>
      <c r="F57" s="177">
        <v>0</v>
      </c>
      <c r="G57" s="177"/>
      <c r="H57" s="177"/>
      <c r="I57" s="177"/>
      <c r="J57" s="177"/>
      <c r="K57" s="158">
        <f>G57+H57+I57+J57</f>
        <v>0</v>
      </c>
      <c r="L57" s="177"/>
      <c r="M57" s="177"/>
      <c r="N57" s="177"/>
      <c r="O57" s="177"/>
      <c r="P57" s="177"/>
      <c r="Q57" s="177">
        <v>0</v>
      </c>
      <c r="R57" s="169">
        <f>K57-P57</f>
        <v>0</v>
      </c>
    </row>
    <row r="58" spans="1:18" s="138" customFormat="1" ht="12.75" thickTop="1" thickBot="1">
      <c r="A58" s="171" t="s">
        <v>78</v>
      </c>
      <c r="B58" s="156">
        <v>2800</v>
      </c>
      <c r="C58" s="156">
        <v>360</v>
      </c>
      <c r="D58" s="180"/>
      <c r="E58" s="179">
        <v>0</v>
      </c>
      <c r="F58" s="180">
        <v>0</v>
      </c>
      <c r="G58" s="180"/>
      <c r="H58" s="180"/>
      <c r="I58" s="180"/>
      <c r="J58" s="180"/>
      <c r="K58" s="158">
        <f>G58+H58+I58+J58</f>
        <v>0</v>
      </c>
      <c r="L58" s="180"/>
      <c r="M58" s="180"/>
      <c r="N58" s="180"/>
      <c r="O58" s="180"/>
      <c r="P58" s="180">
        <f>L58+M58+N58+O58</f>
        <v>0</v>
      </c>
      <c r="Q58" s="180">
        <v>0</v>
      </c>
      <c r="R58" s="169">
        <f>K58-P58</f>
        <v>0</v>
      </c>
    </row>
    <row r="59" spans="1:18" s="138" customFormat="1" ht="12.75" thickTop="1" thickBot="1">
      <c r="A59" s="156" t="s">
        <v>79</v>
      </c>
      <c r="B59" s="156">
        <v>3000</v>
      </c>
      <c r="C59" s="156">
        <v>370</v>
      </c>
      <c r="D59" s="179">
        <f t="shared" ref="D59:R59" si="14">D60+D74</f>
        <v>0</v>
      </c>
      <c r="E59" s="179">
        <f t="shared" si="14"/>
        <v>0</v>
      </c>
      <c r="F59" s="179">
        <f t="shared" si="14"/>
        <v>0</v>
      </c>
      <c r="G59" s="179">
        <f t="shared" si="14"/>
        <v>0</v>
      </c>
      <c r="H59" s="179">
        <f t="shared" si="14"/>
        <v>0</v>
      </c>
      <c r="I59" s="179">
        <f t="shared" si="14"/>
        <v>0</v>
      </c>
      <c r="J59" s="179">
        <f t="shared" si="14"/>
        <v>0</v>
      </c>
      <c r="K59" s="179">
        <f t="shared" si="14"/>
        <v>0</v>
      </c>
      <c r="L59" s="179">
        <f t="shared" si="14"/>
        <v>0</v>
      </c>
      <c r="M59" s="179">
        <f t="shared" si="14"/>
        <v>0</v>
      </c>
      <c r="N59" s="179">
        <f t="shared" si="14"/>
        <v>0</v>
      </c>
      <c r="O59" s="179">
        <f t="shared" si="14"/>
        <v>0</v>
      </c>
      <c r="P59" s="179">
        <f t="shared" si="14"/>
        <v>0</v>
      </c>
      <c r="Q59" s="179">
        <f t="shared" si="14"/>
        <v>0</v>
      </c>
      <c r="R59" s="179">
        <f t="shared" si="14"/>
        <v>0</v>
      </c>
    </row>
    <row r="60" spans="1:18" s="138" customFormat="1" ht="12.75" thickTop="1" thickBot="1">
      <c r="A60" s="159" t="s">
        <v>80</v>
      </c>
      <c r="B60" s="156">
        <v>3100</v>
      </c>
      <c r="C60" s="156">
        <v>380</v>
      </c>
      <c r="D60" s="179">
        <f t="shared" ref="D60:R60" si="15">D61+D62+D65+D68+D72+D73</f>
        <v>0</v>
      </c>
      <c r="E60" s="179">
        <f t="shared" si="15"/>
        <v>0</v>
      </c>
      <c r="F60" s="179">
        <f t="shared" si="15"/>
        <v>0</v>
      </c>
      <c r="G60" s="179">
        <f t="shared" si="15"/>
        <v>0</v>
      </c>
      <c r="H60" s="179">
        <f t="shared" si="15"/>
        <v>0</v>
      </c>
      <c r="I60" s="179">
        <f t="shared" si="15"/>
        <v>0</v>
      </c>
      <c r="J60" s="179">
        <f t="shared" si="15"/>
        <v>0</v>
      </c>
      <c r="K60" s="179">
        <f t="shared" si="15"/>
        <v>0</v>
      </c>
      <c r="L60" s="179">
        <f t="shared" si="15"/>
        <v>0</v>
      </c>
      <c r="M60" s="179">
        <f t="shared" si="15"/>
        <v>0</v>
      </c>
      <c r="N60" s="179">
        <f t="shared" si="15"/>
        <v>0</v>
      </c>
      <c r="O60" s="179">
        <f t="shared" si="15"/>
        <v>0</v>
      </c>
      <c r="P60" s="179">
        <f t="shared" si="15"/>
        <v>0</v>
      </c>
      <c r="Q60" s="179">
        <f t="shared" si="15"/>
        <v>0</v>
      </c>
      <c r="R60" s="179">
        <f t="shared" si="15"/>
        <v>0</v>
      </c>
    </row>
    <row r="61" spans="1:18" s="138" customFormat="1" ht="12.75" thickTop="1" thickBot="1">
      <c r="A61" s="170" t="s">
        <v>81</v>
      </c>
      <c r="B61" s="161">
        <v>3110</v>
      </c>
      <c r="C61" s="161">
        <v>390</v>
      </c>
      <c r="D61" s="177">
        <v>0</v>
      </c>
      <c r="E61" s="178">
        <v>0</v>
      </c>
      <c r="F61" s="177">
        <v>0</v>
      </c>
      <c r="G61" s="177">
        <v>0</v>
      </c>
      <c r="H61" s="177"/>
      <c r="I61" s="177"/>
      <c r="J61" s="177"/>
      <c r="K61" s="177"/>
      <c r="L61" s="177"/>
      <c r="M61" s="177"/>
      <c r="N61" s="177"/>
      <c r="O61" s="177"/>
      <c r="P61" s="177">
        <v>0</v>
      </c>
      <c r="Q61" s="177">
        <v>0</v>
      </c>
      <c r="R61" s="169">
        <f t="shared" ref="R61:R73" si="16">K61-P61</f>
        <v>0</v>
      </c>
    </row>
    <row r="62" spans="1:18" s="138" customFormat="1" ht="12.75" thickTop="1" thickBot="1">
      <c r="A62" s="175" t="s">
        <v>82</v>
      </c>
      <c r="B62" s="161">
        <v>3120</v>
      </c>
      <c r="C62" s="161">
        <v>400</v>
      </c>
      <c r="D62" s="181">
        <f>SUM(D63:D64)</f>
        <v>0</v>
      </c>
      <c r="E62" s="181">
        <f>SUM(E63:E64)</f>
        <v>0</v>
      </c>
      <c r="F62" s="181">
        <f>SUM(F63:F64)</f>
        <v>0</v>
      </c>
      <c r="G62" s="181">
        <f>SUM(G63:G64)</f>
        <v>0</v>
      </c>
      <c r="H62" s="181"/>
      <c r="I62" s="181"/>
      <c r="J62" s="181"/>
      <c r="K62" s="181"/>
      <c r="L62" s="181"/>
      <c r="M62" s="181"/>
      <c r="N62" s="181"/>
      <c r="O62" s="181"/>
      <c r="P62" s="181">
        <f>SUM(P63:P64)</f>
        <v>0</v>
      </c>
      <c r="Q62" s="181">
        <f>SUM(Q63:Q64)</f>
        <v>0</v>
      </c>
      <c r="R62" s="169">
        <f t="shared" si="16"/>
        <v>0</v>
      </c>
    </row>
    <row r="63" spans="1:18" s="138" customFormat="1" ht="12.75" thickTop="1" thickBot="1">
      <c r="A63" s="165" t="s">
        <v>83</v>
      </c>
      <c r="B63" s="154">
        <v>3121</v>
      </c>
      <c r="C63" s="154">
        <v>410</v>
      </c>
      <c r="D63" s="182">
        <v>0</v>
      </c>
      <c r="E63" s="183">
        <v>0</v>
      </c>
      <c r="F63" s="182">
        <v>0</v>
      </c>
      <c r="G63" s="182">
        <v>0</v>
      </c>
      <c r="H63" s="182"/>
      <c r="I63" s="182"/>
      <c r="J63" s="182"/>
      <c r="K63" s="182"/>
      <c r="L63" s="182"/>
      <c r="M63" s="182"/>
      <c r="N63" s="182"/>
      <c r="O63" s="182"/>
      <c r="P63" s="182">
        <v>0</v>
      </c>
      <c r="Q63" s="182">
        <v>0</v>
      </c>
      <c r="R63" s="169">
        <f t="shared" si="16"/>
        <v>0</v>
      </c>
    </row>
    <row r="64" spans="1:18" s="138" customFormat="1" ht="12.75" thickTop="1" thickBot="1">
      <c r="A64" s="165" t="s">
        <v>84</v>
      </c>
      <c r="B64" s="154">
        <v>3122</v>
      </c>
      <c r="C64" s="154">
        <v>420</v>
      </c>
      <c r="D64" s="182">
        <v>0</v>
      </c>
      <c r="E64" s="183">
        <v>0</v>
      </c>
      <c r="F64" s="182">
        <v>0</v>
      </c>
      <c r="G64" s="182">
        <v>0</v>
      </c>
      <c r="H64" s="182"/>
      <c r="I64" s="182"/>
      <c r="J64" s="182"/>
      <c r="K64" s="182"/>
      <c r="L64" s="182"/>
      <c r="M64" s="182"/>
      <c r="N64" s="182"/>
      <c r="O64" s="182"/>
      <c r="P64" s="182">
        <v>0</v>
      </c>
      <c r="Q64" s="182">
        <v>0</v>
      </c>
      <c r="R64" s="169">
        <f t="shared" si="16"/>
        <v>0</v>
      </c>
    </row>
    <row r="65" spans="1:18" s="138" customFormat="1" ht="12.75" thickTop="1" thickBot="1">
      <c r="A65" s="160" t="s">
        <v>85</v>
      </c>
      <c r="B65" s="161">
        <v>3130</v>
      </c>
      <c r="C65" s="161">
        <v>430</v>
      </c>
      <c r="D65" s="178">
        <f>SUM(D66:D67)</f>
        <v>0</v>
      </c>
      <c r="E65" s="178">
        <f>SUM(E66:E67)</f>
        <v>0</v>
      </c>
      <c r="F65" s="178">
        <f>SUM(F66:F67)</f>
        <v>0</v>
      </c>
      <c r="G65" s="178">
        <f>SUM(G66:G67)</f>
        <v>0</v>
      </c>
      <c r="H65" s="178"/>
      <c r="I65" s="178"/>
      <c r="J65" s="178"/>
      <c r="K65" s="178"/>
      <c r="L65" s="178"/>
      <c r="M65" s="178"/>
      <c r="N65" s="178"/>
      <c r="O65" s="178"/>
      <c r="P65" s="178">
        <f>SUM(P66:P67)</f>
        <v>0</v>
      </c>
      <c r="Q65" s="178">
        <f>SUM(Q66:Q67)</f>
        <v>0</v>
      </c>
      <c r="R65" s="169">
        <f t="shared" si="16"/>
        <v>0</v>
      </c>
    </row>
    <row r="66" spans="1:18" s="138" customFormat="1" ht="12.75" thickTop="1" thickBot="1">
      <c r="A66" s="165" t="s">
        <v>86</v>
      </c>
      <c r="B66" s="154">
        <v>3131</v>
      </c>
      <c r="C66" s="154">
        <v>440</v>
      </c>
      <c r="D66" s="182">
        <v>0</v>
      </c>
      <c r="E66" s="183">
        <v>0</v>
      </c>
      <c r="F66" s="182">
        <v>0</v>
      </c>
      <c r="G66" s="182">
        <v>0</v>
      </c>
      <c r="H66" s="182"/>
      <c r="I66" s="182"/>
      <c r="J66" s="182"/>
      <c r="K66" s="182"/>
      <c r="L66" s="182"/>
      <c r="M66" s="182"/>
      <c r="N66" s="182"/>
      <c r="O66" s="182"/>
      <c r="P66" s="182">
        <v>0</v>
      </c>
      <c r="Q66" s="182">
        <v>0</v>
      </c>
      <c r="R66" s="169">
        <f t="shared" si="16"/>
        <v>0</v>
      </c>
    </row>
    <row r="67" spans="1:18" s="138" customFormat="1" ht="12.75" thickTop="1" thickBot="1">
      <c r="A67" s="165" t="s">
        <v>87</v>
      </c>
      <c r="B67" s="154">
        <v>3132</v>
      </c>
      <c r="C67" s="154">
        <v>450</v>
      </c>
      <c r="D67" s="182">
        <v>0</v>
      </c>
      <c r="E67" s="183">
        <v>0</v>
      </c>
      <c r="F67" s="182">
        <v>0</v>
      </c>
      <c r="G67" s="182">
        <v>0</v>
      </c>
      <c r="H67" s="182"/>
      <c r="I67" s="182"/>
      <c r="J67" s="182"/>
      <c r="K67" s="182"/>
      <c r="L67" s="182"/>
      <c r="M67" s="182"/>
      <c r="N67" s="182"/>
      <c r="O67" s="182"/>
      <c r="P67" s="182">
        <v>0</v>
      </c>
      <c r="Q67" s="182">
        <v>0</v>
      </c>
      <c r="R67" s="169">
        <f t="shared" si="16"/>
        <v>0</v>
      </c>
    </row>
    <row r="68" spans="1:18" s="138" customFormat="1" ht="12.75" thickTop="1" thickBot="1">
      <c r="A68" s="160" t="s">
        <v>88</v>
      </c>
      <c r="B68" s="161">
        <v>3140</v>
      </c>
      <c r="C68" s="161">
        <v>460</v>
      </c>
      <c r="D68" s="178">
        <f>SUM(D69:D71)</f>
        <v>0</v>
      </c>
      <c r="E68" s="178">
        <f>SUM(E69:E71)</f>
        <v>0</v>
      </c>
      <c r="F68" s="178">
        <f>SUM(F69:F71)</f>
        <v>0</v>
      </c>
      <c r="G68" s="178">
        <f>SUM(G69:G71)</f>
        <v>0</v>
      </c>
      <c r="H68" s="178"/>
      <c r="I68" s="178"/>
      <c r="J68" s="178"/>
      <c r="K68" s="178"/>
      <c r="L68" s="178"/>
      <c r="M68" s="178"/>
      <c r="N68" s="178"/>
      <c r="O68" s="178"/>
      <c r="P68" s="178">
        <f>SUM(P69:P71)</f>
        <v>0</v>
      </c>
      <c r="Q68" s="178">
        <f>SUM(Q69:Q71)</f>
        <v>0</v>
      </c>
      <c r="R68" s="169">
        <f t="shared" si="16"/>
        <v>0</v>
      </c>
    </row>
    <row r="69" spans="1:18" s="138" customFormat="1" ht="13.5" thickTop="1" thickBot="1">
      <c r="A69" s="184" t="s">
        <v>113</v>
      </c>
      <c r="B69" s="154">
        <v>3141</v>
      </c>
      <c r="C69" s="154">
        <v>470</v>
      </c>
      <c r="D69" s="182">
        <v>0</v>
      </c>
      <c r="E69" s="183">
        <v>0</v>
      </c>
      <c r="F69" s="182">
        <v>0</v>
      </c>
      <c r="G69" s="182">
        <v>0</v>
      </c>
      <c r="H69" s="182"/>
      <c r="I69" s="182"/>
      <c r="J69" s="182"/>
      <c r="K69" s="182"/>
      <c r="L69" s="182"/>
      <c r="M69" s="182"/>
      <c r="N69" s="182"/>
      <c r="O69" s="182"/>
      <c r="P69" s="182">
        <v>0</v>
      </c>
      <c r="Q69" s="182">
        <v>0</v>
      </c>
      <c r="R69" s="169">
        <f t="shared" si="16"/>
        <v>0</v>
      </c>
    </row>
    <row r="70" spans="1:18" s="138" customFormat="1" ht="13.5" thickTop="1" thickBot="1">
      <c r="A70" s="184" t="s">
        <v>114</v>
      </c>
      <c r="B70" s="154">
        <v>3142</v>
      </c>
      <c r="C70" s="154">
        <v>480</v>
      </c>
      <c r="D70" s="182">
        <v>0</v>
      </c>
      <c r="E70" s="183">
        <v>0</v>
      </c>
      <c r="F70" s="182">
        <v>0</v>
      </c>
      <c r="G70" s="182">
        <v>0</v>
      </c>
      <c r="H70" s="182"/>
      <c r="I70" s="182"/>
      <c r="J70" s="182"/>
      <c r="K70" s="182"/>
      <c r="L70" s="182"/>
      <c r="M70" s="182"/>
      <c r="N70" s="182"/>
      <c r="O70" s="182"/>
      <c r="P70" s="182">
        <v>0</v>
      </c>
      <c r="Q70" s="182">
        <v>0</v>
      </c>
      <c r="R70" s="169">
        <f t="shared" si="16"/>
        <v>0</v>
      </c>
    </row>
    <row r="71" spans="1:18" s="138" customFormat="1" ht="13.5" thickTop="1" thickBot="1">
      <c r="A71" s="184" t="s">
        <v>115</v>
      </c>
      <c r="B71" s="154">
        <v>3143</v>
      </c>
      <c r="C71" s="154">
        <v>490</v>
      </c>
      <c r="D71" s="182">
        <v>0</v>
      </c>
      <c r="E71" s="183">
        <v>0</v>
      </c>
      <c r="F71" s="182">
        <v>0</v>
      </c>
      <c r="G71" s="182">
        <v>0</v>
      </c>
      <c r="H71" s="182"/>
      <c r="I71" s="182"/>
      <c r="J71" s="182"/>
      <c r="K71" s="182"/>
      <c r="L71" s="182"/>
      <c r="M71" s="182"/>
      <c r="N71" s="182"/>
      <c r="O71" s="182"/>
      <c r="P71" s="182">
        <v>0</v>
      </c>
      <c r="Q71" s="182">
        <v>0</v>
      </c>
      <c r="R71" s="169">
        <f t="shared" si="16"/>
        <v>0</v>
      </c>
    </row>
    <row r="72" spans="1:18" s="138" customFormat="1" ht="12.75" thickTop="1" thickBot="1">
      <c r="A72" s="160" t="s">
        <v>89</v>
      </c>
      <c r="B72" s="161">
        <v>3150</v>
      </c>
      <c r="C72" s="161">
        <v>500</v>
      </c>
      <c r="D72" s="177">
        <v>0</v>
      </c>
      <c r="E72" s="178">
        <v>0</v>
      </c>
      <c r="F72" s="177">
        <v>0</v>
      </c>
      <c r="G72" s="177">
        <v>0</v>
      </c>
      <c r="H72" s="177"/>
      <c r="I72" s="177"/>
      <c r="J72" s="177"/>
      <c r="K72" s="177"/>
      <c r="L72" s="177"/>
      <c r="M72" s="177"/>
      <c r="N72" s="177"/>
      <c r="O72" s="177"/>
      <c r="P72" s="177">
        <v>0</v>
      </c>
      <c r="Q72" s="177">
        <v>0</v>
      </c>
      <c r="R72" s="169">
        <f t="shared" si="16"/>
        <v>0</v>
      </c>
    </row>
    <row r="73" spans="1:18" s="138" customFormat="1" ht="12.75" thickTop="1" thickBot="1">
      <c r="A73" s="160" t="s">
        <v>90</v>
      </c>
      <c r="B73" s="161">
        <v>3160</v>
      </c>
      <c r="C73" s="161">
        <v>510</v>
      </c>
      <c r="D73" s="177">
        <v>0</v>
      </c>
      <c r="E73" s="178">
        <v>0</v>
      </c>
      <c r="F73" s="177">
        <v>0</v>
      </c>
      <c r="G73" s="177">
        <v>0</v>
      </c>
      <c r="H73" s="177"/>
      <c r="I73" s="177"/>
      <c r="J73" s="177"/>
      <c r="K73" s="177"/>
      <c r="L73" s="177"/>
      <c r="M73" s="177"/>
      <c r="N73" s="177"/>
      <c r="O73" s="177"/>
      <c r="P73" s="177">
        <v>0</v>
      </c>
      <c r="Q73" s="177">
        <v>0</v>
      </c>
      <c r="R73" s="169">
        <f t="shared" si="16"/>
        <v>0</v>
      </c>
    </row>
    <row r="74" spans="1:18" s="138" customFormat="1" ht="12.75" thickTop="1" thickBot="1">
      <c r="A74" s="159" t="s">
        <v>91</v>
      </c>
      <c r="B74" s="156">
        <v>3200</v>
      </c>
      <c r="C74" s="156">
        <v>520</v>
      </c>
      <c r="D74" s="179">
        <f t="shared" ref="D74:R74" si="17">SUM(D75:D78)</f>
        <v>0</v>
      </c>
      <c r="E74" s="179">
        <f t="shared" si="17"/>
        <v>0</v>
      </c>
      <c r="F74" s="179">
        <f t="shared" si="17"/>
        <v>0</v>
      </c>
      <c r="G74" s="179">
        <f t="shared" si="17"/>
        <v>0</v>
      </c>
      <c r="H74" s="179">
        <f t="shared" si="17"/>
        <v>0</v>
      </c>
      <c r="I74" s="179">
        <f t="shared" si="17"/>
        <v>0</v>
      </c>
      <c r="J74" s="179">
        <f t="shared" si="17"/>
        <v>0</v>
      </c>
      <c r="K74" s="179">
        <f t="shared" si="17"/>
        <v>0</v>
      </c>
      <c r="L74" s="179">
        <f t="shared" si="17"/>
        <v>0</v>
      </c>
      <c r="M74" s="179">
        <f t="shared" si="17"/>
        <v>0</v>
      </c>
      <c r="N74" s="179">
        <f t="shared" si="17"/>
        <v>0</v>
      </c>
      <c r="O74" s="179">
        <f t="shared" si="17"/>
        <v>0</v>
      </c>
      <c r="P74" s="179">
        <f t="shared" si="17"/>
        <v>0</v>
      </c>
      <c r="Q74" s="179">
        <f t="shared" si="17"/>
        <v>0</v>
      </c>
      <c r="R74" s="179">
        <f t="shared" si="17"/>
        <v>0</v>
      </c>
    </row>
    <row r="75" spans="1:18" s="138" customFormat="1" ht="12.75" thickTop="1" thickBot="1">
      <c r="A75" s="170" t="s">
        <v>92</v>
      </c>
      <c r="B75" s="161">
        <v>3210</v>
      </c>
      <c r="C75" s="161">
        <v>530</v>
      </c>
      <c r="D75" s="185">
        <v>0</v>
      </c>
      <c r="E75" s="186">
        <v>0</v>
      </c>
      <c r="F75" s="185">
        <v>0</v>
      </c>
      <c r="G75" s="185">
        <v>0</v>
      </c>
      <c r="H75" s="185"/>
      <c r="I75" s="185"/>
      <c r="J75" s="185"/>
      <c r="K75" s="185"/>
      <c r="L75" s="185"/>
      <c r="M75" s="185"/>
      <c r="N75" s="185"/>
      <c r="O75" s="185"/>
      <c r="P75" s="185">
        <v>0</v>
      </c>
      <c r="Q75" s="185">
        <v>0</v>
      </c>
      <c r="R75" s="169">
        <f t="shared" ref="R75:R83" si="18">K75-P75</f>
        <v>0</v>
      </c>
    </row>
    <row r="76" spans="1:18" s="138" customFormat="1" ht="12.75" thickTop="1" thickBot="1">
      <c r="A76" s="170" t="s">
        <v>93</v>
      </c>
      <c r="B76" s="161">
        <v>3220</v>
      </c>
      <c r="C76" s="161">
        <v>540</v>
      </c>
      <c r="D76" s="185">
        <v>0</v>
      </c>
      <c r="E76" s="186">
        <v>0</v>
      </c>
      <c r="F76" s="185">
        <v>0</v>
      </c>
      <c r="G76" s="185">
        <v>0</v>
      </c>
      <c r="H76" s="185"/>
      <c r="I76" s="185"/>
      <c r="J76" s="185"/>
      <c r="K76" s="185"/>
      <c r="L76" s="185"/>
      <c r="M76" s="185"/>
      <c r="N76" s="185"/>
      <c r="O76" s="185"/>
      <c r="P76" s="185">
        <v>0</v>
      </c>
      <c r="Q76" s="185">
        <v>0</v>
      </c>
      <c r="R76" s="169">
        <f t="shared" si="18"/>
        <v>0</v>
      </c>
    </row>
    <row r="77" spans="1:18" s="138" customFormat="1" ht="12.75" thickTop="1" thickBot="1">
      <c r="A77" s="160" t="s">
        <v>94</v>
      </c>
      <c r="B77" s="161">
        <v>3230</v>
      </c>
      <c r="C77" s="161">
        <v>550</v>
      </c>
      <c r="D77" s="185">
        <v>0</v>
      </c>
      <c r="E77" s="186">
        <v>0</v>
      </c>
      <c r="F77" s="185">
        <v>0</v>
      </c>
      <c r="G77" s="185">
        <v>0</v>
      </c>
      <c r="H77" s="185"/>
      <c r="I77" s="185"/>
      <c r="J77" s="185"/>
      <c r="K77" s="185"/>
      <c r="L77" s="185"/>
      <c r="M77" s="185"/>
      <c r="N77" s="185"/>
      <c r="O77" s="185"/>
      <c r="P77" s="185">
        <v>0</v>
      </c>
      <c r="Q77" s="185">
        <v>0</v>
      </c>
      <c r="R77" s="169">
        <f t="shared" si="18"/>
        <v>0</v>
      </c>
    </row>
    <row r="78" spans="1:18" s="138" customFormat="1" ht="12.75" thickTop="1" thickBot="1">
      <c r="A78" s="170" t="s">
        <v>95</v>
      </c>
      <c r="B78" s="161">
        <v>3240</v>
      </c>
      <c r="C78" s="161">
        <v>560</v>
      </c>
      <c r="D78" s="177">
        <v>0</v>
      </c>
      <c r="E78" s="178">
        <v>0</v>
      </c>
      <c r="F78" s="177">
        <v>0</v>
      </c>
      <c r="G78" s="177">
        <v>0</v>
      </c>
      <c r="H78" s="177"/>
      <c r="I78" s="177"/>
      <c r="J78" s="177"/>
      <c r="K78" s="177"/>
      <c r="L78" s="177"/>
      <c r="M78" s="177"/>
      <c r="N78" s="177"/>
      <c r="O78" s="177"/>
      <c r="P78" s="177">
        <v>0</v>
      </c>
      <c r="Q78" s="177">
        <v>0</v>
      </c>
      <c r="R78" s="169">
        <f t="shared" si="18"/>
        <v>0</v>
      </c>
    </row>
    <row r="79" spans="1:18" s="138" customFormat="1" ht="12.75" thickTop="1" thickBot="1">
      <c r="A79" s="156" t="s">
        <v>97</v>
      </c>
      <c r="B79" s="156">
        <v>4100</v>
      </c>
      <c r="C79" s="156">
        <v>570</v>
      </c>
      <c r="D79" s="186">
        <f t="shared" ref="D79:Q79" si="19">SUM(D80)</f>
        <v>0</v>
      </c>
      <c r="E79" s="186">
        <f t="shared" si="19"/>
        <v>0</v>
      </c>
      <c r="F79" s="186">
        <f t="shared" si="19"/>
        <v>0</v>
      </c>
      <c r="G79" s="186">
        <f t="shared" si="19"/>
        <v>0</v>
      </c>
      <c r="H79" s="186">
        <f t="shared" si="19"/>
        <v>0</v>
      </c>
      <c r="I79" s="186">
        <f t="shared" si="19"/>
        <v>0</v>
      </c>
      <c r="J79" s="186">
        <f t="shared" si="19"/>
        <v>0</v>
      </c>
      <c r="K79" s="186">
        <f t="shared" si="19"/>
        <v>0</v>
      </c>
      <c r="L79" s="186">
        <f t="shared" si="19"/>
        <v>0</v>
      </c>
      <c r="M79" s="186">
        <f t="shared" si="19"/>
        <v>0</v>
      </c>
      <c r="N79" s="186">
        <f t="shared" si="19"/>
        <v>0</v>
      </c>
      <c r="O79" s="186">
        <f t="shared" si="19"/>
        <v>0</v>
      </c>
      <c r="P79" s="186">
        <f t="shared" si="19"/>
        <v>0</v>
      </c>
      <c r="Q79" s="186">
        <f t="shared" si="19"/>
        <v>0</v>
      </c>
      <c r="R79" s="169">
        <f t="shared" si="18"/>
        <v>0</v>
      </c>
    </row>
    <row r="80" spans="1:18" s="138" customFormat="1" ht="12.75" thickTop="1" thickBot="1">
      <c r="A80" s="160" t="s">
        <v>98</v>
      </c>
      <c r="B80" s="161">
        <v>4110</v>
      </c>
      <c r="C80" s="161">
        <v>580</v>
      </c>
      <c r="D80" s="178">
        <f>SUM(D81:D83)</f>
        <v>0</v>
      </c>
      <c r="E80" s="178">
        <f>SUM(E81:E83)</f>
        <v>0</v>
      </c>
      <c r="F80" s="178">
        <f>SUM(F81:F83)</f>
        <v>0</v>
      </c>
      <c r="G80" s="178">
        <f>SUM(G81:G83)</f>
        <v>0</v>
      </c>
      <c r="H80" s="178"/>
      <c r="I80" s="178"/>
      <c r="J80" s="178"/>
      <c r="K80" s="178"/>
      <c r="L80" s="178"/>
      <c r="M80" s="178"/>
      <c r="N80" s="178"/>
      <c r="O80" s="178"/>
      <c r="P80" s="178">
        <f>SUM(P81:P83)</f>
        <v>0</v>
      </c>
      <c r="Q80" s="178">
        <f>SUM(Q81:Q83)</f>
        <v>0</v>
      </c>
      <c r="R80" s="169">
        <f t="shared" si="18"/>
        <v>0</v>
      </c>
    </row>
    <row r="81" spans="1:18" s="138" customFormat="1" ht="12.75" thickTop="1" thickBot="1">
      <c r="A81" s="165" t="s">
        <v>99</v>
      </c>
      <c r="B81" s="154">
        <v>4111</v>
      </c>
      <c r="C81" s="154">
        <v>590</v>
      </c>
      <c r="D81" s="177">
        <v>0</v>
      </c>
      <c r="E81" s="178">
        <v>0</v>
      </c>
      <c r="F81" s="177">
        <v>0</v>
      </c>
      <c r="G81" s="177">
        <v>0</v>
      </c>
      <c r="H81" s="177"/>
      <c r="I81" s="177"/>
      <c r="J81" s="177"/>
      <c r="K81" s="177"/>
      <c r="L81" s="177"/>
      <c r="M81" s="177"/>
      <c r="N81" s="177"/>
      <c r="O81" s="177"/>
      <c r="P81" s="177">
        <v>0</v>
      </c>
      <c r="Q81" s="177">
        <v>0</v>
      </c>
      <c r="R81" s="169">
        <f t="shared" si="18"/>
        <v>0</v>
      </c>
    </row>
    <row r="82" spans="1:18" s="138" customFormat="1" ht="12.75" customHeight="1" thickTop="1" thickBot="1">
      <c r="A82" s="165" t="s">
        <v>100</v>
      </c>
      <c r="B82" s="154">
        <v>4112</v>
      </c>
      <c r="C82" s="154">
        <v>600</v>
      </c>
      <c r="D82" s="177">
        <v>0</v>
      </c>
      <c r="E82" s="178">
        <v>0</v>
      </c>
      <c r="F82" s="177">
        <v>0</v>
      </c>
      <c r="G82" s="177">
        <v>0</v>
      </c>
      <c r="H82" s="177"/>
      <c r="I82" s="177"/>
      <c r="J82" s="177"/>
      <c r="K82" s="177"/>
      <c r="L82" s="177"/>
      <c r="M82" s="177"/>
      <c r="N82" s="177"/>
      <c r="O82" s="177"/>
      <c r="P82" s="177">
        <v>0</v>
      </c>
      <c r="Q82" s="177">
        <v>0</v>
      </c>
      <c r="R82" s="169">
        <f t="shared" si="18"/>
        <v>0</v>
      </c>
    </row>
    <row r="83" spans="1:18" s="138" customFormat="1" ht="14.25" thickTop="1" thickBot="1">
      <c r="A83" s="187" t="s">
        <v>116</v>
      </c>
      <c r="B83" s="154">
        <v>4113</v>
      </c>
      <c r="C83" s="154">
        <v>610</v>
      </c>
      <c r="D83" s="182">
        <v>0</v>
      </c>
      <c r="E83" s="183">
        <v>0</v>
      </c>
      <c r="F83" s="182">
        <v>0</v>
      </c>
      <c r="G83" s="182">
        <v>0</v>
      </c>
      <c r="H83" s="182"/>
      <c r="I83" s="182"/>
      <c r="J83" s="182"/>
      <c r="K83" s="182"/>
      <c r="L83" s="182"/>
      <c r="M83" s="182"/>
      <c r="N83" s="182"/>
      <c r="O83" s="182"/>
      <c r="P83" s="182">
        <v>0</v>
      </c>
      <c r="Q83" s="182">
        <v>0</v>
      </c>
      <c r="R83" s="169">
        <f t="shared" si="18"/>
        <v>0</v>
      </c>
    </row>
    <row r="84" spans="1:18" s="138" customFormat="1" ht="12.75" thickTop="1" thickBot="1">
      <c r="A84" s="156" t="s">
        <v>105</v>
      </c>
      <c r="B84" s="156">
        <v>4200</v>
      </c>
      <c r="C84" s="156">
        <v>620</v>
      </c>
      <c r="D84" s="179">
        <f t="shared" ref="D84:R84" si="20">D85</f>
        <v>0</v>
      </c>
      <c r="E84" s="179">
        <f t="shared" si="20"/>
        <v>0</v>
      </c>
      <c r="F84" s="179">
        <f t="shared" si="20"/>
        <v>0</v>
      </c>
      <c r="G84" s="179">
        <f t="shared" si="20"/>
        <v>0</v>
      </c>
      <c r="H84" s="179">
        <f t="shared" si="20"/>
        <v>0</v>
      </c>
      <c r="I84" s="179">
        <f t="shared" si="20"/>
        <v>0</v>
      </c>
      <c r="J84" s="179">
        <f t="shared" si="20"/>
        <v>0</v>
      </c>
      <c r="K84" s="179">
        <f t="shared" si="20"/>
        <v>0</v>
      </c>
      <c r="L84" s="179">
        <f t="shared" si="20"/>
        <v>0</v>
      </c>
      <c r="M84" s="179">
        <f t="shared" si="20"/>
        <v>0</v>
      </c>
      <c r="N84" s="179">
        <f t="shared" si="20"/>
        <v>0</v>
      </c>
      <c r="O84" s="179">
        <f t="shared" si="20"/>
        <v>0</v>
      </c>
      <c r="P84" s="179">
        <f t="shared" si="20"/>
        <v>0</v>
      </c>
      <c r="Q84" s="179">
        <f t="shared" si="20"/>
        <v>0</v>
      </c>
      <c r="R84" s="179">
        <f t="shared" si="20"/>
        <v>0</v>
      </c>
    </row>
    <row r="85" spans="1:18" s="138" customFormat="1" ht="12.75" thickTop="1" thickBot="1">
      <c r="A85" s="160" t="s">
        <v>106</v>
      </c>
      <c r="B85" s="161">
        <v>4210</v>
      </c>
      <c r="C85" s="161">
        <v>630</v>
      </c>
      <c r="D85" s="177">
        <v>0</v>
      </c>
      <c r="E85" s="178">
        <v>0</v>
      </c>
      <c r="F85" s="177">
        <v>0</v>
      </c>
      <c r="G85" s="177">
        <v>0</v>
      </c>
      <c r="H85" s="177"/>
      <c r="I85" s="177"/>
      <c r="J85" s="177"/>
      <c r="K85" s="177"/>
      <c r="L85" s="177"/>
      <c r="M85" s="177"/>
      <c r="N85" s="177"/>
      <c r="O85" s="177"/>
      <c r="P85" s="177">
        <v>0</v>
      </c>
      <c r="Q85" s="177">
        <v>0</v>
      </c>
      <c r="R85" s="169">
        <f>K85-P85</f>
        <v>0</v>
      </c>
    </row>
    <row r="86" spans="1:18" s="138" customFormat="1" ht="12.75" thickTop="1" thickBot="1">
      <c r="A86" s="165" t="s">
        <v>133</v>
      </c>
      <c r="B86" s="154">
        <v>5000</v>
      </c>
      <c r="C86" s="154">
        <v>640</v>
      </c>
      <c r="D86" s="182" t="s">
        <v>134</v>
      </c>
      <c r="E86" s="182"/>
      <c r="F86" s="188" t="s">
        <v>134</v>
      </c>
      <c r="G86" s="188" t="s">
        <v>134</v>
      </c>
      <c r="H86" s="188"/>
      <c r="I86" s="188"/>
      <c r="J86" s="188"/>
      <c r="K86" s="188"/>
      <c r="L86" s="188"/>
      <c r="M86" s="188"/>
      <c r="N86" s="188"/>
      <c r="O86" s="188"/>
      <c r="P86" s="188" t="s">
        <v>134</v>
      </c>
      <c r="Q86" s="188" t="s">
        <v>134</v>
      </c>
      <c r="R86" s="169" t="s">
        <v>134</v>
      </c>
    </row>
    <row r="87" spans="1:18" s="138" customFormat="1" ht="12.75" thickTop="1" thickBot="1">
      <c r="A87" s="165" t="s">
        <v>141</v>
      </c>
      <c r="B87" s="154">
        <v>9000</v>
      </c>
      <c r="C87" s="154">
        <v>650</v>
      </c>
      <c r="D87" s="182">
        <v>0</v>
      </c>
      <c r="E87" s="183">
        <v>0</v>
      </c>
      <c r="F87" s="182">
        <v>0</v>
      </c>
      <c r="G87" s="182">
        <v>0</v>
      </c>
      <c r="H87" s="182"/>
      <c r="I87" s="182"/>
      <c r="J87" s="182"/>
      <c r="K87" s="182"/>
      <c r="L87" s="182"/>
      <c r="M87" s="182"/>
      <c r="N87" s="182"/>
      <c r="O87" s="182"/>
      <c r="P87" s="182">
        <v>0</v>
      </c>
      <c r="Q87" s="182">
        <v>0</v>
      </c>
      <c r="R87" s="169">
        <f>K87-P87</f>
        <v>0</v>
      </c>
    </row>
    <row r="88" spans="1:18" s="138" customFormat="1" ht="12" hidden="1" thickTop="1">
      <c r="A88" s="189"/>
      <c r="B88" s="190"/>
      <c r="C88" s="190">
        <v>650</v>
      </c>
      <c r="D88" s="191"/>
      <c r="E88" s="192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3"/>
    </row>
    <row r="89" spans="1:18" s="138" customFormat="1" ht="12" hidden="1" thickTop="1">
      <c r="A89" s="194"/>
      <c r="B89" s="195"/>
      <c r="C89" s="195"/>
      <c r="D89" s="196"/>
      <c r="E89" s="197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8"/>
    </row>
    <row r="90" spans="1:18" s="138" customFormat="1" ht="12" hidden="1" thickTop="1">
      <c r="A90" s="194"/>
      <c r="B90" s="195"/>
      <c r="C90" s="195"/>
      <c r="D90" s="196"/>
      <c r="E90" s="197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8"/>
    </row>
    <row r="91" spans="1:18" s="138" customFormat="1" ht="13.5" hidden="1" thickTop="1">
      <c r="A91" s="199"/>
      <c r="B91" s="195"/>
      <c r="C91" s="195"/>
      <c r="D91" s="196"/>
      <c r="E91" s="200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8"/>
    </row>
    <row r="92" spans="1:18" s="138" customFormat="1" ht="12" hidden="1" thickTop="1">
      <c r="A92" s="201"/>
      <c r="B92" s="202"/>
      <c r="C92" s="202"/>
      <c r="D92" s="203"/>
      <c r="E92" s="204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5"/>
    </row>
    <row r="93" spans="1:18" s="138" customFormat="1" ht="12" hidden="1" thickTop="1">
      <c r="A93" s="194"/>
      <c r="B93" s="195"/>
      <c r="C93" s="195"/>
      <c r="D93" s="196"/>
      <c r="E93" s="197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8"/>
    </row>
    <row r="94" spans="1:18" s="138" customFormat="1" ht="12" hidden="1" thickTop="1">
      <c r="A94" s="194"/>
      <c r="B94" s="195"/>
      <c r="C94" s="195"/>
      <c r="D94" s="196"/>
      <c r="E94" s="197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8"/>
    </row>
    <row r="95" spans="1:18" s="138" customFormat="1" ht="12" hidden="1" thickTop="1">
      <c r="A95" s="194"/>
      <c r="B95" s="195"/>
      <c r="C95" s="195"/>
      <c r="D95" s="196"/>
      <c r="E95" s="197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8"/>
    </row>
    <row r="96" spans="1:18" s="138" customFormat="1" ht="12.75" hidden="1" thickTop="1">
      <c r="A96" s="206"/>
      <c r="B96" s="207"/>
      <c r="C96" s="207"/>
      <c r="D96" s="208"/>
      <c r="E96" s="209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5"/>
    </row>
    <row r="97" spans="1:18" s="138" customFormat="1" ht="12" hidden="1" thickTop="1">
      <c r="A97" s="201"/>
      <c r="B97" s="202"/>
      <c r="C97" s="202"/>
      <c r="D97" s="210"/>
      <c r="E97" s="211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2"/>
    </row>
    <row r="98" spans="1:18" s="138" customFormat="1" ht="12" hidden="1" thickTop="1">
      <c r="A98" s="201"/>
      <c r="B98" s="202"/>
      <c r="C98" s="202"/>
      <c r="D98" s="210"/>
      <c r="E98" s="211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2"/>
    </row>
    <row r="99" spans="1:18" s="138" customFormat="1" ht="12" hidden="1" thickTop="1">
      <c r="A99" s="213"/>
      <c r="B99" s="214"/>
      <c r="C99" s="195"/>
      <c r="D99" s="197"/>
      <c r="E99" s="215"/>
      <c r="F99" s="216"/>
      <c r="G99" s="216"/>
      <c r="H99" s="216"/>
      <c r="I99" s="216"/>
      <c r="J99" s="216"/>
      <c r="K99" s="216"/>
      <c r="L99" s="197"/>
      <c r="M99" s="197"/>
      <c r="N99" s="197"/>
      <c r="O99" s="197"/>
      <c r="P99" s="216"/>
      <c r="Q99" s="216"/>
      <c r="R99" s="217"/>
    </row>
    <row r="100" spans="1:18" ht="14.25" customHeight="1" thickTop="1">
      <c r="A100" s="142" t="s">
        <v>142</v>
      </c>
      <c r="D100" s="219"/>
      <c r="E100" s="219"/>
    </row>
    <row r="101" spans="1:18" s="134" customFormat="1" ht="12.75" customHeight="1">
      <c r="A101" s="220" t="s">
        <v>183</v>
      </c>
      <c r="C101" s="220"/>
      <c r="D101" s="381"/>
      <c r="E101" s="381"/>
      <c r="F101" s="220"/>
      <c r="G101" s="403" t="s">
        <v>184</v>
      </c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</row>
    <row r="102" spans="1:18" s="134" customFormat="1" ht="12.75" customHeight="1">
      <c r="B102" s="220"/>
      <c r="C102" s="220"/>
      <c r="D102" s="378" t="s">
        <v>108</v>
      </c>
      <c r="E102" s="378"/>
      <c r="F102" s="220"/>
      <c r="G102" s="402" t="s">
        <v>109</v>
      </c>
      <c r="H102" s="402"/>
      <c r="I102" s="402"/>
      <c r="J102" s="402"/>
      <c r="K102" s="402"/>
      <c r="L102" s="402"/>
      <c r="M102" s="402"/>
      <c r="N102" s="402"/>
      <c r="O102" s="402"/>
      <c r="P102" s="402"/>
    </row>
    <row r="103" spans="1:18" s="134" customFormat="1" ht="12" customHeight="1">
      <c r="A103" s="220" t="s">
        <v>154</v>
      </c>
      <c r="C103" s="220"/>
      <c r="D103" s="382"/>
      <c r="E103" s="382"/>
      <c r="F103" s="220"/>
      <c r="G103" s="403" t="s">
        <v>185</v>
      </c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</row>
    <row r="104" spans="1:18" s="134" customFormat="1" ht="12" customHeight="1">
      <c r="A104" s="221"/>
      <c r="C104" s="220"/>
      <c r="D104" s="378" t="s">
        <v>108</v>
      </c>
      <c r="E104" s="378"/>
      <c r="G104" s="402" t="s">
        <v>109</v>
      </c>
      <c r="H104" s="402"/>
      <c r="I104" s="402"/>
      <c r="J104" s="402"/>
      <c r="K104" s="402"/>
      <c r="L104" s="402"/>
      <c r="M104" s="402"/>
      <c r="N104" s="402"/>
      <c r="O104" s="402"/>
      <c r="P104" s="402"/>
      <c r="Q104" s="222"/>
    </row>
    <row r="105" spans="1:18" s="134" customFormat="1">
      <c r="A105" s="138"/>
      <c r="L105" s="229"/>
      <c r="M105" s="229"/>
      <c r="N105" s="229"/>
      <c r="O105" s="229"/>
    </row>
    <row r="107" spans="1:18">
      <c r="A107" s="223"/>
    </row>
  </sheetData>
  <mergeCells count="42">
    <mergeCell ref="G101:Q101"/>
    <mergeCell ref="N19:N21"/>
    <mergeCell ref="M19:M21"/>
    <mergeCell ref="L19:L21"/>
    <mergeCell ref="R19:R21"/>
    <mergeCell ref="O19:O21"/>
    <mergeCell ref="Q19:Q21"/>
    <mergeCell ref="P19:P21"/>
    <mergeCell ref="A18:T18"/>
    <mergeCell ref="D19:D21"/>
    <mergeCell ref="H19:H21"/>
    <mergeCell ref="I19:I21"/>
    <mergeCell ref="K19:K21"/>
    <mergeCell ref="J19:J21"/>
    <mergeCell ref="E19:E21"/>
    <mergeCell ref="F19:F21"/>
    <mergeCell ref="G19:G21"/>
    <mergeCell ref="A19:A21"/>
    <mergeCell ref="B19:B21"/>
    <mergeCell ref="C19:C21"/>
    <mergeCell ref="D104:E104"/>
    <mergeCell ref="D101:E101"/>
    <mergeCell ref="G104:P104"/>
    <mergeCell ref="D102:E102"/>
    <mergeCell ref="G102:P102"/>
    <mergeCell ref="D103:E103"/>
    <mergeCell ref="G103:Q103"/>
    <mergeCell ref="E15:R15"/>
    <mergeCell ref="A13:C13"/>
    <mergeCell ref="E13:R13"/>
    <mergeCell ref="A14:C14"/>
    <mergeCell ref="E14:R14"/>
    <mergeCell ref="A15:C15"/>
    <mergeCell ref="B10:G10"/>
    <mergeCell ref="B11:G11"/>
    <mergeCell ref="A12:C12"/>
    <mergeCell ref="E12:P12"/>
    <mergeCell ref="G1:R3"/>
    <mergeCell ref="A4:R4"/>
    <mergeCell ref="A5:F5"/>
    <mergeCell ref="B9:G9"/>
    <mergeCell ref="A6:R6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W107"/>
  <sheetViews>
    <sheetView topLeftCell="A16" workbookViewId="0">
      <selection activeCell="L16" sqref="L1:O65536"/>
    </sheetView>
  </sheetViews>
  <sheetFormatPr defaultRowHeight="15"/>
  <cols>
    <col min="1" max="1" width="66" style="218" customWidth="1"/>
    <col min="2" max="2" width="5.28515625" style="218" customWidth="1"/>
    <col min="3" max="3" width="4.42578125" style="218" customWidth="1"/>
    <col min="4" max="4" width="11.7109375" style="218" customWidth="1"/>
    <col min="5" max="5" width="11.85546875" style="218" customWidth="1"/>
    <col min="6" max="6" width="9.85546875" style="218" customWidth="1"/>
    <col min="7" max="10" width="12.5703125" style="218" hidden="1" customWidth="1"/>
    <col min="11" max="11" width="12.5703125" style="218" customWidth="1"/>
    <col min="12" max="15" width="12.5703125" style="219" hidden="1" customWidth="1"/>
    <col min="16" max="16" width="12.7109375" style="218" customWidth="1"/>
    <col min="17" max="17" width="12.28515625" style="218" customWidth="1"/>
    <col min="18" max="18" width="11.42578125" style="218" customWidth="1"/>
    <col min="19" max="21" width="9.140625" style="218"/>
    <col min="22" max="22" width="10.140625" style="218" customWidth="1"/>
    <col min="23" max="16384" width="9.140625" style="218"/>
  </cols>
  <sheetData>
    <row r="1" spans="1:23" s="134" customFormat="1" ht="15" customHeight="1">
      <c r="G1" s="421" t="s">
        <v>135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135"/>
    </row>
    <row r="2" spans="1:23" s="134" customFormat="1" ht="36.75" customHeight="1"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135"/>
    </row>
    <row r="3" spans="1:23" s="134" customFormat="1" ht="0.75" customHeight="1"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135"/>
    </row>
    <row r="4" spans="1:23" s="134" customFormat="1">
      <c r="A4" s="371" t="s">
        <v>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136"/>
      <c r="T4" s="136"/>
      <c r="U4" s="136"/>
      <c r="V4" s="136"/>
    </row>
    <row r="5" spans="1:23" s="134" customFormat="1">
      <c r="A5" s="422" t="s">
        <v>149</v>
      </c>
      <c r="B5" s="422"/>
      <c r="C5" s="422"/>
      <c r="D5" s="422"/>
      <c r="E5" s="422"/>
      <c r="F5" s="422"/>
      <c r="G5" s="137" t="s">
        <v>150</v>
      </c>
      <c r="H5" s="320"/>
      <c r="I5" s="320"/>
      <c r="J5" s="320"/>
      <c r="K5" s="320"/>
      <c r="L5" s="225"/>
      <c r="M5" s="225"/>
      <c r="N5" s="225"/>
      <c r="O5" s="225"/>
      <c r="P5" s="136" t="s">
        <v>151</v>
      </c>
      <c r="Q5" s="136"/>
      <c r="R5" s="136"/>
      <c r="S5" s="136"/>
      <c r="T5" s="136"/>
      <c r="U5" s="136"/>
      <c r="V5" s="136"/>
    </row>
    <row r="6" spans="1:23" s="134" customForma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136"/>
      <c r="T6" s="136"/>
      <c r="U6" s="136"/>
      <c r="V6" s="136"/>
      <c r="W6" s="136"/>
    </row>
    <row r="7" spans="1:23" s="138" customFormat="1" ht="9" customHeight="1">
      <c r="L7" s="226"/>
      <c r="M7" s="226"/>
      <c r="N7" s="226"/>
      <c r="O7" s="226"/>
      <c r="R7" s="139" t="s">
        <v>2</v>
      </c>
    </row>
    <row r="8" spans="1:23" s="138" customFormat="1" ht="6.75" hidden="1" customHeight="1">
      <c r="L8" s="226"/>
      <c r="M8" s="226"/>
      <c r="N8" s="226"/>
      <c r="O8" s="226"/>
      <c r="R8" s="140"/>
    </row>
    <row r="9" spans="1:23" s="138" customFormat="1" ht="12">
      <c r="A9" s="141" t="s">
        <v>3</v>
      </c>
      <c r="B9" s="423" t="s">
        <v>143</v>
      </c>
      <c r="C9" s="423"/>
      <c r="D9" s="423"/>
      <c r="E9" s="423"/>
      <c r="F9" s="423"/>
      <c r="G9" s="423"/>
      <c r="H9" s="321"/>
      <c r="I9" s="321"/>
      <c r="J9" s="321"/>
      <c r="K9" s="321"/>
      <c r="L9" s="227"/>
      <c r="M9" s="227"/>
      <c r="N9" s="227"/>
      <c r="O9" s="227"/>
      <c r="P9" s="142" t="s">
        <v>136</v>
      </c>
      <c r="R9" s="143">
        <v>41829167</v>
      </c>
      <c r="S9" s="144"/>
      <c r="T9" s="145"/>
    </row>
    <row r="10" spans="1:23" s="138" customFormat="1" ht="11.25" customHeight="1">
      <c r="A10" s="146" t="s">
        <v>4</v>
      </c>
      <c r="B10" s="426" t="s">
        <v>152</v>
      </c>
      <c r="C10" s="426"/>
      <c r="D10" s="426"/>
      <c r="E10" s="426"/>
      <c r="F10" s="426"/>
      <c r="G10" s="426"/>
      <c r="H10" s="322"/>
      <c r="I10" s="322"/>
      <c r="J10" s="322"/>
      <c r="K10" s="322"/>
      <c r="L10" s="228"/>
      <c r="M10" s="228"/>
      <c r="N10" s="228"/>
      <c r="O10" s="228"/>
      <c r="P10" s="138" t="s">
        <v>137</v>
      </c>
      <c r="R10" s="147"/>
      <c r="S10" s="144"/>
      <c r="T10" s="146"/>
    </row>
    <row r="11" spans="1:23" s="138" customFormat="1" ht="11.25" customHeight="1">
      <c r="A11" s="148" t="s">
        <v>138</v>
      </c>
      <c r="B11" s="427" t="s">
        <v>153</v>
      </c>
      <c r="C11" s="427"/>
      <c r="D11" s="427"/>
      <c r="E11" s="427"/>
      <c r="F11" s="427"/>
      <c r="G11" s="427"/>
      <c r="H11" s="321"/>
      <c r="I11" s="321"/>
      <c r="J11" s="321"/>
      <c r="K11" s="321"/>
      <c r="L11" s="227"/>
      <c r="M11" s="227"/>
      <c r="N11" s="227"/>
      <c r="O11" s="227"/>
      <c r="P11" s="138" t="s">
        <v>139</v>
      </c>
      <c r="R11" s="147"/>
      <c r="S11" s="144"/>
      <c r="T11" s="146"/>
    </row>
    <row r="12" spans="1:23" s="138" customFormat="1" ht="12" customHeight="1">
      <c r="A12" s="416" t="s">
        <v>110</v>
      </c>
      <c r="B12" s="416"/>
      <c r="C12" s="416"/>
      <c r="D12" s="149"/>
      <c r="E12" s="428" t="s">
        <v>151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S12" s="150"/>
      <c r="T12" s="145"/>
    </row>
    <row r="13" spans="1:23" s="138" customFormat="1" ht="11.25">
      <c r="A13" s="416" t="s">
        <v>5</v>
      </c>
      <c r="B13" s="416"/>
      <c r="C13" s="416"/>
      <c r="D13" s="151"/>
      <c r="E13" s="424" t="s">
        <v>151</v>
      </c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144"/>
      <c r="T13" s="145"/>
    </row>
    <row r="14" spans="1:23" s="138" customFormat="1" ht="11.25">
      <c r="A14" s="416" t="s">
        <v>6</v>
      </c>
      <c r="B14" s="416"/>
      <c r="C14" s="416"/>
      <c r="D14" s="149" t="s">
        <v>144</v>
      </c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144"/>
      <c r="T14" s="145"/>
    </row>
    <row r="15" spans="1:23" s="138" customFormat="1" ht="33.75" customHeight="1">
      <c r="A15" s="416" t="s">
        <v>7</v>
      </c>
      <c r="B15" s="416"/>
      <c r="C15" s="416"/>
      <c r="D15" s="152" t="s">
        <v>174</v>
      </c>
      <c r="E15" s="429" t="str">
        <f>'Ф.№2 місц.'!E15:R15</f>
        <v>Матівська ЗШ І-ІІст.</v>
      </c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30"/>
      <c r="S15" s="325"/>
      <c r="T15" s="325"/>
      <c r="U15" s="325"/>
    </row>
    <row r="16" spans="1:23" s="138" customFormat="1" ht="11.25">
      <c r="A16" s="153" t="s">
        <v>182</v>
      </c>
      <c r="L16" s="226"/>
      <c r="M16" s="226"/>
      <c r="N16" s="226"/>
      <c r="O16" s="226"/>
      <c r="S16" s="323"/>
      <c r="T16" s="324"/>
      <c r="U16" s="324"/>
    </row>
    <row r="17" spans="1:20" s="138" customFormat="1" ht="11.25">
      <c r="A17" s="153" t="s">
        <v>9</v>
      </c>
      <c r="L17" s="226"/>
      <c r="M17" s="226"/>
      <c r="N17" s="226"/>
      <c r="O17" s="226"/>
    </row>
    <row r="18" spans="1:20" s="138" customFormat="1" ht="3" customHeight="1" thickBo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1:20" s="138" customFormat="1" ht="11.25" customHeight="1" thickTop="1" thickBot="1">
      <c r="A19" s="420" t="s">
        <v>10</v>
      </c>
      <c r="B19" s="418" t="s">
        <v>119</v>
      </c>
      <c r="C19" s="420" t="s">
        <v>12</v>
      </c>
      <c r="D19" s="418" t="s">
        <v>13</v>
      </c>
      <c r="E19" s="418" t="s">
        <v>131</v>
      </c>
      <c r="F19" s="419" t="s">
        <v>14</v>
      </c>
      <c r="G19" s="419" t="s">
        <v>166</v>
      </c>
      <c r="H19" s="419" t="s">
        <v>167</v>
      </c>
      <c r="I19" s="419" t="s">
        <v>168</v>
      </c>
      <c r="J19" s="419" t="s">
        <v>169</v>
      </c>
      <c r="K19" s="419" t="s">
        <v>122</v>
      </c>
      <c r="L19" s="419" t="s">
        <v>162</v>
      </c>
      <c r="M19" s="419" t="s">
        <v>163</v>
      </c>
      <c r="N19" s="419" t="s">
        <v>164</v>
      </c>
      <c r="O19" s="419" t="s">
        <v>165</v>
      </c>
      <c r="P19" s="419" t="s">
        <v>19</v>
      </c>
      <c r="Q19" s="419" t="s">
        <v>20</v>
      </c>
      <c r="R19" s="418" t="s">
        <v>21</v>
      </c>
    </row>
    <row r="20" spans="1:20" s="138" customFormat="1" ht="14.25" customHeight="1" thickTop="1" thickBot="1">
      <c r="A20" s="420"/>
      <c r="B20" s="418"/>
      <c r="C20" s="420"/>
      <c r="D20" s="418"/>
      <c r="E20" s="418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8"/>
    </row>
    <row r="21" spans="1:20" s="138" customFormat="1" ht="34.5" customHeight="1" thickTop="1" thickBot="1">
      <c r="A21" s="420"/>
      <c r="B21" s="418"/>
      <c r="C21" s="420"/>
      <c r="D21" s="418"/>
      <c r="E21" s="418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8"/>
    </row>
    <row r="22" spans="1:20" s="138" customFormat="1" ht="12.75" thickTop="1" thickBot="1">
      <c r="A22" s="155">
        <v>1</v>
      </c>
      <c r="B22" s="155">
        <v>2</v>
      </c>
      <c r="C22" s="155">
        <v>3</v>
      </c>
      <c r="D22" s="155">
        <v>4</v>
      </c>
      <c r="E22" s="155">
        <v>5</v>
      </c>
      <c r="F22" s="155">
        <v>6</v>
      </c>
      <c r="G22" s="155">
        <v>7</v>
      </c>
      <c r="H22" s="155"/>
      <c r="I22" s="155"/>
      <c r="J22" s="155"/>
      <c r="K22" s="155"/>
      <c r="L22" s="155"/>
      <c r="M22" s="155"/>
      <c r="N22" s="155"/>
      <c r="O22" s="155"/>
      <c r="P22" s="155">
        <v>8</v>
      </c>
      <c r="Q22" s="155">
        <v>9</v>
      </c>
      <c r="R22" s="155">
        <v>9</v>
      </c>
    </row>
    <row r="23" spans="1:20" s="138" customFormat="1" ht="12.75" thickTop="1" thickBot="1">
      <c r="A23" s="156" t="s">
        <v>132</v>
      </c>
      <c r="B23" s="156" t="s">
        <v>30</v>
      </c>
      <c r="C23" s="157" t="s">
        <v>31</v>
      </c>
      <c r="D23" s="158">
        <f>D24+D59+D79+D84+D87</f>
        <v>0</v>
      </c>
      <c r="E23" s="158">
        <f>E26+E29+E32+E33+E37+E45+E46+E86+E54</f>
        <v>0</v>
      </c>
      <c r="F23" s="158">
        <f t="shared" ref="F23:R23" si="0">F24+F59+F79+F84+F87</f>
        <v>0</v>
      </c>
      <c r="G23" s="158">
        <f t="shared" si="0"/>
        <v>0</v>
      </c>
      <c r="H23" s="158">
        <f t="shared" si="0"/>
        <v>0</v>
      </c>
      <c r="I23" s="158">
        <f t="shared" si="0"/>
        <v>0</v>
      </c>
      <c r="J23" s="158">
        <f t="shared" si="0"/>
        <v>0</v>
      </c>
      <c r="K23" s="158">
        <f t="shared" si="0"/>
        <v>0</v>
      </c>
      <c r="L23" s="158">
        <f t="shared" si="0"/>
        <v>0</v>
      </c>
      <c r="M23" s="158">
        <f t="shared" si="0"/>
        <v>0</v>
      </c>
      <c r="N23" s="158">
        <f t="shared" si="0"/>
        <v>0</v>
      </c>
      <c r="O23" s="158">
        <f t="shared" si="0"/>
        <v>0</v>
      </c>
      <c r="P23" s="158">
        <f t="shared" si="0"/>
        <v>0</v>
      </c>
      <c r="Q23" s="158">
        <f t="shared" si="0"/>
        <v>0</v>
      </c>
      <c r="R23" s="158">
        <f t="shared" si="0"/>
        <v>0</v>
      </c>
    </row>
    <row r="24" spans="1:20" s="138" customFormat="1" ht="23.25" thickTop="1" thickBot="1">
      <c r="A24" s="154" t="s">
        <v>140</v>
      </c>
      <c r="B24" s="156">
        <v>2000</v>
      </c>
      <c r="C24" s="157" t="s">
        <v>33</v>
      </c>
      <c r="D24" s="158">
        <f>D25+D30+D47+D50+D54+D58</f>
        <v>0</v>
      </c>
      <c r="E24" s="158">
        <v>0</v>
      </c>
      <c r="F24" s="158">
        <f t="shared" ref="F24:R24" si="1">F25+F30+F47+F50+F54+F58</f>
        <v>0</v>
      </c>
      <c r="G24" s="158">
        <f t="shared" si="1"/>
        <v>0</v>
      </c>
      <c r="H24" s="158">
        <f t="shared" si="1"/>
        <v>0</v>
      </c>
      <c r="I24" s="158">
        <f t="shared" si="1"/>
        <v>0</v>
      </c>
      <c r="J24" s="158">
        <f t="shared" si="1"/>
        <v>0</v>
      </c>
      <c r="K24" s="158">
        <f t="shared" si="1"/>
        <v>0</v>
      </c>
      <c r="L24" s="158">
        <f t="shared" si="1"/>
        <v>0</v>
      </c>
      <c r="M24" s="158">
        <f t="shared" si="1"/>
        <v>0</v>
      </c>
      <c r="N24" s="158">
        <f t="shared" si="1"/>
        <v>0</v>
      </c>
      <c r="O24" s="158">
        <f t="shared" si="1"/>
        <v>0</v>
      </c>
      <c r="P24" s="158">
        <f t="shared" si="1"/>
        <v>0</v>
      </c>
      <c r="Q24" s="158">
        <f t="shared" si="1"/>
        <v>0</v>
      </c>
      <c r="R24" s="158">
        <f t="shared" si="1"/>
        <v>0</v>
      </c>
    </row>
    <row r="25" spans="1:20" s="138" customFormat="1" ht="12.75" thickTop="1" thickBot="1">
      <c r="A25" s="159" t="s">
        <v>46</v>
      </c>
      <c r="B25" s="156">
        <v>2100</v>
      </c>
      <c r="C25" s="157" t="s">
        <v>35</v>
      </c>
      <c r="D25" s="158">
        <f>D26+D29</f>
        <v>0</v>
      </c>
      <c r="E25" s="158">
        <v>0</v>
      </c>
      <c r="F25" s="158">
        <f t="shared" ref="F25:R25" si="2">F26+F29</f>
        <v>0</v>
      </c>
      <c r="G25" s="158">
        <f t="shared" si="2"/>
        <v>0</v>
      </c>
      <c r="H25" s="158">
        <f t="shared" si="2"/>
        <v>0</v>
      </c>
      <c r="I25" s="158">
        <f t="shared" si="2"/>
        <v>0</v>
      </c>
      <c r="J25" s="158">
        <f t="shared" si="2"/>
        <v>0</v>
      </c>
      <c r="K25" s="158">
        <f t="shared" si="2"/>
        <v>0</v>
      </c>
      <c r="L25" s="158">
        <f t="shared" si="2"/>
        <v>0</v>
      </c>
      <c r="M25" s="158">
        <f t="shared" si="2"/>
        <v>0</v>
      </c>
      <c r="N25" s="158">
        <f t="shared" si="2"/>
        <v>0</v>
      </c>
      <c r="O25" s="158">
        <f t="shared" si="2"/>
        <v>0</v>
      </c>
      <c r="P25" s="158">
        <f t="shared" si="2"/>
        <v>0</v>
      </c>
      <c r="Q25" s="158">
        <f t="shared" si="2"/>
        <v>0</v>
      </c>
      <c r="R25" s="158">
        <f t="shared" si="2"/>
        <v>0</v>
      </c>
    </row>
    <row r="26" spans="1:20" s="138" customFormat="1" ht="12.75" thickTop="1" thickBot="1">
      <c r="A26" s="160" t="s">
        <v>48</v>
      </c>
      <c r="B26" s="161">
        <v>2110</v>
      </c>
      <c r="C26" s="162" t="s">
        <v>37</v>
      </c>
      <c r="D26" s="163">
        <f>SUM(D27:D28)</f>
        <v>0</v>
      </c>
      <c r="E26" s="164"/>
      <c r="F26" s="163">
        <f>SUM(F27:F28)</f>
        <v>0</v>
      </c>
      <c r="G26" s="163">
        <f>SUM(G27:G28)</f>
        <v>0</v>
      </c>
      <c r="H26" s="163">
        <f>SUM(H27:H28)</f>
        <v>0</v>
      </c>
      <c r="I26" s="163">
        <f>SUM(I27:I28)</f>
        <v>0</v>
      </c>
      <c r="J26" s="163">
        <f>SUM(J27:J28)</f>
        <v>0</v>
      </c>
      <c r="K26" s="158">
        <f>G26+H26+I26+J26</f>
        <v>0</v>
      </c>
      <c r="L26" s="163">
        <f t="shared" ref="L26:R26" si="3">SUM(L27:L28)</f>
        <v>0</v>
      </c>
      <c r="M26" s="163">
        <f t="shared" si="3"/>
        <v>0</v>
      </c>
      <c r="N26" s="163">
        <f t="shared" si="3"/>
        <v>0</v>
      </c>
      <c r="O26" s="163">
        <f t="shared" si="3"/>
        <v>0</v>
      </c>
      <c r="P26" s="163">
        <f t="shared" si="3"/>
        <v>0</v>
      </c>
      <c r="Q26" s="163">
        <f t="shared" si="3"/>
        <v>0</v>
      </c>
      <c r="R26" s="163">
        <f t="shared" si="3"/>
        <v>0</v>
      </c>
    </row>
    <row r="27" spans="1:20" s="340" customFormat="1" ht="12.75" thickTop="1" thickBot="1">
      <c r="A27" s="333" t="s">
        <v>49</v>
      </c>
      <c r="B27" s="334">
        <v>2111</v>
      </c>
      <c r="C27" s="335" t="s">
        <v>39</v>
      </c>
      <c r="D27" s="328"/>
      <c r="E27" s="336">
        <v>0</v>
      </c>
      <c r="F27" s="328">
        <v>0</v>
      </c>
      <c r="G27" s="328"/>
      <c r="H27" s="328"/>
      <c r="I27" s="328"/>
      <c r="J27" s="328"/>
      <c r="K27" s="337">
        <f>G27+H27+I27+J27</f>
        <v>0</v>
      </c>
      <c r="L27" s="328"/>
      <c r="M27" s="328"/>
      <c r="N27" s="328"/>
      <c r="O27" s="328"/>
      <c r="P27" s="338">
        <f>L27+M27+N27+O27</f>
        <v>0</v>
      </c>
      <c r="Q27" s="328">
        <v>0</v>
      </c>
      <c r="R27" s="336">
        <f>K27-P27</f>
        <v>0</v>
      </c>
      <c r="S27" s="339"/>
    </row>
    <row r="28" spans="1:20" s="340" customFormat="1" ht="12.75" thickTop="1" thickBot="1">
      <c r="A28" s="333" t="s">
        <v>50</v>
      </c>
      <c r="B28" s="334">
        <v>2112</v>
      </c>
      <c r="C28" s="335" t="s">
        <v>41</v>
      </c>
      <c r="D28" s="328">
        <v>0</v>
      </c>
      <c r="E28" s="336">
        <v>0</v>
      </c>
      <c r="F28" s="328">
        <v>0</v>
      </c>
      <c r="G28" s="328">
        <f>P28</f>
        <v>0</v>
      </c>
      <c r="H28" s="328"/>
      <c r="I28" s="328"/>
      <c r="J28" s="328"/>
      <c r="K28" s="328"/>
      <c r="L28" s="328"/>
      <c r="M28" s="328"/>
      <c r="N28" s="328"/>
      <c r="O28" s="328"/>
      <c r="P28" s="328"/>
      <c r="Q28" s="328">
        <v>0</v>
      </c>
      <c r="R28" s="336">
        <f>K28-L28</f>
        <v>0</v>
      </c>
    </row>
    <row r="29" spans="1:20" s="340" customFormat="1" ht="12.75" thickTop="1" thickBot="1">
      <c r="A29" s="341" t="s">
        <v>51</v>
      </c>
      <c r="B29" s="342">
        <v>2120</v>
      </c>
      <c r="C29" s="343" t="s">
        <v>42</v>
      </c>
      <c r="D29" s="338"/>
      <c r="E29" s="338"/>
      <c r="F29" s="338">
        <v>0</v>
      </c>
      <c r="G29" s="328"/>
      <c r="H29" s="328"/>
      <c r="I29" s="328"/>
      <c r="J29" s="328"/>
      <c r="K29" s="337">
        <f>G29+H29+I29+J29</f>
        <v>0</v>
      </c>
      <c r="L29" s="338"/>
      <c r="M29" s="338"/>
      <c r="N29" s="338"/>
      <c r="O29" s="338"/>
      <c r="P29" s="338">
        <f>L29+M29+N29+O29</f>
        <v>0</v>
      </c>
      <c r="Q29" s="338">
        <v>0</v>
      </c>
      <c r="R29" s="336">
        <f>K29-P29</f>
        <v>0</v>
      </c>
    </row>
    <row r="30" spans="1:20" s="138" customFormat="1" ht="11.25" customHeight="1" thickTop="1" thickBot="1">
      <c r="A30" s="171" t="s">
        <v>52</v>
      </c>
      <c r="B30" s="156">
        <v>2200</v>
      </c>
      <c r="C30" s="157" t="s">
        <v>45</v>
      </c>
      <c r="D30" s="172">
        <f>SUM(D31:D37)+D44</f>
        <v>0</v>
      </c>
      <c r="E30" s="172">
        <v>0</v>
      </c>
      <c r="F30" s="172">
        <f t="shared" ref="F30:R30" si="4">SUM(F31:F37)+F44</f>
        <v>0</v>
      </c>
      <c r="G30" s="172">
        <f t="shared" si="4"/>
        <v>0</v>
      </c>
      <c r="H30" s="172">
        <f t="shared" si="4"/>
        <v>0</v>
      </c>
      <c r="I30" s="172">
        <f t="shared" si="4"/>
        <v>0</v>
      </c>
      <c r="J30" s="172">
        <f t="shared" si="4"/>
        <v>0</v>
      </c>
      <c r="K30" s="172">
        <f t="shared" si="4"/>
        <v>0</v>
      </c>
      <c r="L30" s="172">
        <f t="shared" si="4"/>
        <v>0</v>
      </c>
      <c r="M30" s="172">
        <f t="shared" si="4"/>
        <v>0</v>
      </c>
      <c r="N30" s="172">
        <f t="shared" si="4"/>
        <v>0</v>
      </c>
      <c r="O30" s="172">
        <f t="shared" si="4"/>
        <v>0</v>
      </c>
      <c r="P30" s="172">
        <f t="shared" si="4"/>
        <v>0</v>
      </c>
      <c r="Q30" s="172">
        <f t="shared" si="4"/>
        <v>0</v>
      </c>
      <c r="R30" s="172">
        <f t="shared" si="4"/>
        <v>0</v>
      </c>
    </row>
    <row r="31" spans="1:20" s="138" customFormat="1" ht="12" customHeight="1" thickTop="1" thickBot="1">
      <c r="A31" s="160" t="s">
        <v>53</v>
      </c>
      <c r="B31" s="161">
        <v>2210</v>
      </c>
      <c r="C31" s="162" t="s">
        <v>47</v>
      </c>
      <c r="D31" s="344">
        <f>[1]МАТІВ!$E$47</f>
        <v>0</v>
      </c>
      <c r="E31" s="163">
        <v>0</v>
      </c>
      <c r="F31" s="164">
        <v>0</v>
      </c>
      <c r="G31" s="344">
        <f>[1]МАТІВ!$U$47</f>
        <v>0</v>
      </c>
      <c r="H31" s="344">
        <f>[1]МАТІВ!$AK$47</f>
        <v>0</v>
      </c>
      <c r="I31" s="344">
        <f>[1]МАТІВ!$BA$47</f>
        <v>0</v>
      </c>
      <c r="J31" s="344">
        <f>[1]МАТІВ!$BQ$47</f>
        <v>0</v>
      </c>
      <c r="K31" s="158">
        <f>G31+H31+I31+J31</f>
        <v>0</v>
      </c>
      <c r="L31" s="344">
        <f>G31</f>
        <v>0</v>
      </c>
      <c r="M31" s="344">
        <f>H31</f>
        <v>0</v>
      </c>
      <c r="N31" s="344">
        <f>I31</f>
        <v>0</v>
      </c>
      <c r="O31" s="344">
        <f>J31</f>
        <v>0</v>
      </c>
      <c r="P31" s="164">
        <f t="shared" ref="P31:P36" si="5">L31+M31+N31+O31</f>
        <v>0</v>
      </c>
      <c r="Q31" s="164">
        <v>0</v>
      </c>
      <c r="R31" s="169">
        <f t="shared" ref="R31:R36" si="6">K31-P31</f>
        <v>0</v>
      </c>
    </row>
    <row r="32" spans="1:20" s="138" customFormat="1" ht="12.75" thickTop="1" thickBot="1">
      <c r="A32" s="160" t="s">
        <v>54</v>
      </c>
      <c r="B32" s="161">
        <v>2220</v>
      </c>
      <c r="C32" s="161">
        <v>100</v>
      </c>
      <c r="D32" s="164"/>
      <c r="E32" s="164"/>
      <c r="F32" s="164">
        <v>0</v>
      </c>
      <c r="G32" s="164"/>
      <c r="H32" s="164"/>
      <c r="I32" s="164"/>
      <c r="J32" s="164"/>
      <c r="K32" s="158">
        <f>G32+H32+I32+J32</f>
        <v>0</v>
      </c>
      <c r="L32" s="164"/>
      <c r="M32" s="164"/>
      <c r="N32" s="164"/>
      <c r="O32" s="164"/>
      <c r="P32" s="164">
        <f t="shared" si="5"/>
        <v>0</v>
      </c>
      <c r="Q32" s="164">
        <v>0</v>
      </c>
      <c r="R32" s="169">
        <f t="shared" si="6"/>
        <v>0</v>
      </c>
    </row>
    <row r="33" spans="1:18" s="138" customFormat="1" ht="12.75" thickTop="1" thickBot="1">
      <c r="A33" s="160" t="s">
        <v>55</v>
      </c>
      <c r="B33" s="161">
        <v>2230</v>
      </c>
      <c r="C33" s="161">
        <v>110</v>
      </c>
      <c r="D33" s="164"/>
      <c r="E33" s="164"/>
      <c r="F33" s="164">
        <v>0</v>
      </c>
      <c r="G33" s="164"/>
      <c r="H33" s="164"/>
      <c r="I33" s="164"/>
      <c r="J33" s="164"/>
      <c r="K33" s="158">
        <f>G33+H33+I33+J33</f>
        <v>0</v>
      </c>
      <c r="L33" s="164"/>
      <c r="M33" s="164"/>
      <c r="N33" s="164"/>
      <c r="O33" s="164"/>
      <c r="P33" s="164">
        <f t="shared" si="5"/>
        <v>0</v>
      </c>
      <c r="Q33" s="164">
        <v>0</v>
      </c>
      <c r="R33" s="169">
        <f t="shared" si="6"/>
        <v>0</v>
      </c>
    </row>
    <row r="34" spans="1:18" s="226" customFormat="1" ht="12.75" thickTop="1" thickBot="1">
      <c r="A34" s="231" t="s">
        <v>56</v>
      </c>
      <c r="B34" s="232">
        <v>2240</v>
      </c>
      <c r="C34" s="232">
        <v>120</v>
      </c>
      <c r="D34" s="164"/>
      <c r="E34" s="163">
        <v>0</v>
      </c>
      <c r="F34" s="164">
        <v>0</v>
      </c>
      <c r="G34" s="164"/>
      <c r="H34" s="164"/>
      <c r="I34" s="164"/>
      <c r="J34" s="164"/>
      <c r="K34" s="158">
        <f>G34+H34+I34+J34</f>
        <v>0</v>
      </c>
      <c r="L34" s="164"/>
      <c r="M34" s="164"/>
      <c r="N34" s="164"/>
      <c r="O34" s="164"/>
      <c r="P34" s="164">
        <f t="shared" si="5"/>
        <v>0</v>
      </c>
      <c r="Q34" s="164">
        <v>0</v>
      </c>
      <c r="R34" s="169">
        <f t="shared" si="6"/>
        <v>0</v>
      </c>
    </row>
    <row r="35" spans="1:18" s="138" customFormat="1" ht="12.75" thickTop="1" thickBot="1">
      <c r="A35" s="160" t="s">
        <v>57</v>
      </c>
      <c r="B35" s="161">
        <v>2250</v>
      </c>
      <c r="C35" s="161">
        <v>130</v>
      </c>
      <c r="D35" s="164"/>
      <c r="E35" s="163">
        <v>0</v>
      </c>
      <c r="F35" s="164">
        <v>0</v>
      </c>
      <c r="G35" s="164"/>
      <c r="H35" s="164"/>
      <c r="I35" s="164"/>
      <c r="J35" s="164"/>
      <c r="K35" s="158">
        <f>G35+H35+I35+J35</f>
        <v>0</v>
      </c>
      <c r="L35" s="164"/>
      <c r="M35" s="164"/>
      <c r="N35" s="164"/>
      <c r="O35" s="164"/>
      <c r="P35" s="164">
        <f t="shared" si="5"/>
        <v>0</v>
      </c>
      <c r="Q35" s="164">
        <v>0</v>
      </c>
      <c r="R35" s="169">
        <f t="shared" si="6"/>
        <v>0</v>
      </c>
    </row>
    <row r="36" spans="1:18" s="138" customFormat="1" ht="12.75" thickTop="1" thickBot="1">
      <c r="A36" s="170" t="s">
        <v>58</v>
      </c>
      <c r="B36" s="161">
        <v>2260</v>
      </c>
      <c r="C36" s="161">
        <v>140</v>
      </c>
      <c r="D36" s="164"/>
      <c r="E36" s="163">
        <v>0</v>
      </c>
      <c r="F36" s="164">
        <v>0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>
        <f t="shared" si="5"/>
        <v>0</v>
      </c>
      <c r="Q36" s="164">
        <v>0</v>
      </c>
      <c r="R36" s="169">
        <f t="shared" si="6"/>
        <v>0</v>
      </c>
    </row>
    <row r="37" spans="1:18" s="138" customFormat="1" ht="12.75" thickTop="1" thickBot="1">
      <c r="A37" s="170" t="s">
        <v>59</v>
      </c>
      <c r="B37" s="156">
        <v>2270</v>
      </c>
      <c r="C37" s="156">
        <v>150</v>
      </c>
      <c r="D37" s="172">
        <f>SUM(D38:D43)</f>
        <v>0</v>
      </c>
      <c r="E37" s="224"/>
      <c r="F37" s="172">
        <f t="shared" ref="F37:R37" si="7">SUM(F38:F43)</f>
        <v>0</v>
      </c>
      <c r="G37" s="172">
        <f t="shared" si="7"/>
        <v>0</v>
      </c>
      <c r="H37" s="172">
        <f t="shared" si="7"/>
        <v>0</v>
      </c>
      <c r="I37" s="172">
        <f t="shared" si="7"/>
        <v>0</v>
      </c>
      <c r="J37" s="172">
        <f t="shared" si="7"/>
        <v>0</v>
      </c>
      <c r="K37" s="172">
        <f t="shared" si="7"/>
        <v>0</v>
      </c>
      <c r="L37" s="172">
        <f t="shared" si="7"/>
        <v>0</v>
      </c>
      <c r="M37" s="172">
        <f t="shared" si="7"/>
        <v>0</v>
      </c>
      <c r="N37" s="172">
        <f t="shared" si="7"/>
        <v>0</v>
      </c>
      <c r="O37" s="172">
        <f t="shared" si="7"/>
        <v>0</v>
      </c>
      <c r="P37" s="172">
        <f t="shared" si="7"/>
        <v>0</v>
      </c>
      <c r="Q37" s="172">
        <f t="shared" si="7"/>
        <v>0</v>
      </c>
      <c r="R37" s="172">
        <f t="shared" si="7"/>
        <v>0</v>
      </c>
    </row>
    <row r="38" spans="1:18" s="138" customFormat="1" ht="12.75" thickTop="1" thickBot="1">
      <c r="A38" s="165" t="s">
        <v>60</v>
      </c>
      <c r="B38" s="154">
        <v>2271</v>
      </c>
      <c r="C38" s="154">
        <v>160</v>
      </c>
      <c r="D38" s="167"/>
      <c r="E38" s="168">
        <v>0</v>
      </c>
      <c r="F38" s="167">
        <v>0</v>
      </c>
      <c r="G38" s="167"/>
      <c r="H38" s="167"/>
      <c r="I38" s="167"/>
      <c r="J38" s="167"/>
      <c r="K38" s="158">
        <f>G38+H38+I38+J38</f>
        <v>0</v>
      </c>
      <c r="L38" s="167"/>
      <c r="M38" s="167"/>
      <c r="N38" s="167"/>
      <c r="O38" s="167"/>
      <c r="P38" s="167">
        <f t="shared" ref="P38:P43" si="8">L38+M38+N38+O38</f>
        <v>0</v>
      </c>
      <c r="Q38" s="167">
        <v>0</v>
      </c>
      <c r="R38" s="169">
        <f t="shared" ref="R38:R43" si="9">K38-P38</f>
        <v>0</v>
      </c>
    </row>
    <row r="39" spans="1:18" s="138" customFormat="1" ht="12.75" thickTop="1" thickBot="1">
      <c r="A39" s="165" t="s">
        <v>61</v>
      </c>
      <c r="B39" s="154">
        <v>2272</v>
      </c>
      <c r="C39" s="154">
        <v>170</v>
      </c>
      <c r="D39" s="167"/>
      <c r="E39" s="168">
        <v>0</v>
      </c>
      <c r="F39" s="167">
        <v>0</v>
      </c>
      <c r="G39" s="167"/>
      <c r="H39" s="167"/>
      <c r="I39" s="167"/>
      <c r="J39" s="167"/>
      <c r="K39" s="158">
        <f>G39+H39+I39+J39</f>
        <v>0</v>
      </c>
      <c r="L39" s="167"/>
      <c r="M39" s="167"/>
      <c r="N39" s="167"/>
      <c r="O39" s="167"/>
      <c r="P39" s="167">
        <f t="shared" si="8"/>
        <v>0</v>
      </c>
      <c r="Q39" s="167">
        <v>0</v>
      </c>
      <c r="R39" s="169">
        <f t="shared" si="9"/>
        <v>0</v>
      </c>
    </row>
    <row r="40" spans="1:18" s="138" customFormat="1" ht="12.75" thickTop="1" thickBot="1">
      <c r="A40" s="165" t="s">
        <v>62</v>
      </c>
      <c r="B40" s="154">
        <v>2273</v>
      </c>
      <c r="C40" s="154">
        <v>180</v>
      </c>
      <c r="D40" s="167"/>
      <c r="E40" s="168">
        <v>0</v>
      </c>
      <c r="F40" s="167">
        <v>0</v>
      </c>
      <c r="G40" s="167"/>
      <c r="H40" s="167"/>
      <c r="I40" s="167"/>
      <c r="J40" s="167"/>
      <c r="K40" s="158">
        <f>G40+H40+I40+J40</f>
        <v>0</v>
      </c>
      <c r="L40" s="167"/>
      <c r="M40" s="167"/>
      <c r="N40" s="167"/>
      <c r="O40" s="167"/>
      <c r="P40" s="167">
        <f t="shared" si="8"/>
        <v>0</v>
      </c>
      <c r="Q40" s="167">
        <v>0</v>
      </c>
      <c r="R40" s="169">
        <f t="shared" si="9"/>
        <v>0</v>
      </c>
    </row>
    <row r="41" spans="1:18" s="138" customFormat="1" ht="12.75" thickTop="1" thickBot="1">
      <c r="A41" s="165" t="s">
        <v>170</v>
      </c>
      <c r="B41" s="154">
        <v>2274</v>
      </c>
      <c r="C41" s="154">
        <v>190</v>
      </c>
      <c r="D41" s="167"/>
      <c r="E41" s="168">
        <v>0</v>
      </c>
      <c r="F41" s="167">
        <v>0</v>
      </c>
      <c r="G41" s="167"/>
      <c r="H41" s="167"/>
      <c r="I41" s="167"/>
      <c r="J41" s="167"/>
      <c r="K41" s="158">
        <f>G41+H41+I41+J41</f>
        <v>0</v>
      </c>
      <c r="L41" s="167"/>
      <c r="M41" s="167"/>
      <c r="N41" s="167"/>
      <c r="O41" s="167"/>
      <c r="P41" s="167">
        <f t="shared" si="8"/>
        <v>0</v>
      </c>
      <c r="Q41" s="167">
        <v>0</v>
      </c>
      <c r="R41" s="169">
        <f t="shared" si="9"/>
        <v>0</v>
      </c>
    </row>
    <row r="42" spans="1:18" s="138" customFormat="1" ht="12.75" thickTop="1" thickBot="1">
      <c r="A42" s="165" t="s">
        <v>171</v>
      </c>
      <c r="B42" s="154">
        <v>2275</v>
      </c>
      <c r="C42" s="154">
        <v>200</v>
      </c>
      <c r="D42" s="167"/>
      <c r="E42" s="168">
        <v>0</v>
      </c>
      <c r="F42" s="167">
        <v>0</v>
      </c>
      <c r="G42" s="167"/>
      <c r="H42" s="167"/>
      <c r="I42" s="167"/>
      <c r="J42" s="167"/>
      <c r="K42" s="158">
        <f>G42+H42+I42+J42</f>
        <v>0</v>
      </c>
      <c r="L42" s="167"/>
      <c r="M42" s="167"/>
      <c r="N42" s="167"/>
      <c r="O42" s="167"/>
      <c r="P42" s="167">
        <f t="shared" si="8"/>
        <v>0</v>
      </c>
      <c r="Q42" s="167">
        <v>0</v>
      </c>
      <c r="R42" s="169">
        <f t="shared" si="9"/>
        <v>0</v>
      </c>
    </row>
    <row r="43" spans="1:18" s="138" customFormat="1" ht="12.75" thickTop="1" thickBot="1">
      <c r="A43" s="165" t="s">
        <v>63</v>
      </c>
      <c r="B43" s="154">
        <v>2276</v>
      </c>
      <c r="C43" s="154">
        <v>210</v>
      </c>
      <c r="D43" s="167"/>
      <c r="E43" s="168">
        <v>0</v>
      </c>
      <c r="F43" s="167">
        <v>0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>
        <f t="shared" si="8"/>
        <v>0</v>
      </c>
      <c r="Q43" s="167">
        <v>0</v>
      </c>
      <c r="R43" s="169">
        <f t="shared" si="9"/>
        <v>0</v>
      </c>
    </row>
    <row r="44" spans="1:18" s="138" customFormat="1" ht="13.5" customHeight="1" thickTop="1" thickBot="1">
      <c r="A44" s="170" t="s">
        <v>64</v>
      </c>
      <c r="B44" s="156">
        <v>2280</v>
      </c>
      <c r="C44" s="156">
        <v>220</v>
      </c>
      <c r="D44" s="172">
        <f t="shared" ref="D44:R44" si="10">SUM(D45:D46)</f>
        <v>0</v>
      </c>
      <c r="E44" s="172">
        <f t="shared" si="10"/>
        <v>0</v>
      </c>
      <c r="F44" s="172">
        <f t="shared" si="10"/>
        <v>0</v>
      </c>
      <c r="G44" s="172">
        <f t="shared" si="10"/>
        <v>0</v>
      </c>
      <c r="H44" s="172">
        <f t="shared" si="10"/>
        <v>0</v>
      </c>
      <c r="I44" s="172">
        <f t="shared" si="10"/>
        <v>0</v>
      </c>
      <c r="J44" s="172">
        <f t="shared" si="10"/>
        <v>0</v>
      </c>
      <c r="K44" s="172">
        <f t="shared" si="10"/>
        <v>0</v>
      </c>
      <c r="L44" s="172">
        <f t="shared" si="10"/>
        <v>0</v>
      </c>
      <c r="M44" s="172">
        <f t="shared" si="10"/>
        <v>0</v>
      </c>
      <c r="N44" s="172">
        <f t="shared" si="10"/>
        <v>0</v>
      </c>
      <c r="O44" s="172">
        <f t="shared" si="10"/>
        <v>0</v>
      </c>
      <c r="P44" s="172">
        <f t="shared" si="10"/>
        <v>0</v>
      </c>
      <c r="Q44" s="172">
        <f t="shared" si="10"/>
        <v>0</v>
      </c>
      <c r="R44" s="172">
        <f t="shared" si="10"/>
        <v>0</v>
      </c>
    </row>
    <row r="45" spans="1:18" s="138" customFormat="1" ht="12.75" customHeight="1" thickTop="1" thickBot="1">
      <c r="A45" s="173" t="s">
        <v>65</v>
      </c>
      <c r="B45" s="154">
        <v>2281</v>
      </c>
      <c r="C45" s="154">
        <v>230</v>
      </c>
      <c r="D45" s="167">
        <v>0</v>
      </c>
      <c r="E45" s="167">
        <v>0</v>
      </c>
      <c r="F45" s="167">
        <v>0</v>
      </c>
      <c r="G45" s="167">
        <v>0</v>
      </c>
      <c r="H45" s="167"/>
      <c r="I45" s="167"/>
      <c r="J45" s="167"/>
      <c r="K45" s="167"/>
      <c r="L45" s="167"/>
      <c r="M45" s="167"/>
      <c r="N45" s="167"/>
      <c r="O45" s="167"/>
      <c r="P45" s="167">
        <f>L45+M45+N45+O45</f>
        <v>0</v>
      </c>
      <c r="Q45" s="167">
        <v>0</v>
      </c>
      <c r="R45" s="169">
        <f>K45-P45</f>
        <v>0</v>
      </c>
    </row>
    <row r="46" spans="1:18" s="138" customFormat="1" ht="12.75" customHeight="1" thickTop="1" thickBot="1">
      <c r="A46" s="174" t="s">
        <v>66</v>
      </c>
      <c r="B46" s="154">
        <v>2282</v>
      </c>
      <c r="C46" s="154">
        <v>240</v>
      </c>
      <c r="D46" s="167"/>
      <c r="E46" s="167"/>
      <c r="F46" s="167">
        <v>0</v>
      </c>
      <c r="G46" s="167"/>
      <c r="H46" s="167"/>
      <c r="I46" s="167"/>
      <c r="J46" s="167"/>
      <c r="K46" s="158">
        <f>G46+H46+I46+J46</f>
        <v>0</v>
      </c>
      <c r="L46" s="167"/>
      <c r="M46" s="167"/>
      <c r="N46" s="167"/>
      <c r="O46" s="167"/>
      <c r="P46" s="167">
        <f>L46+M46+N46+O46</f>
        <v>0</v>
      </c>
      <c r="Q46" s="167">
        <v>0</v>
      </c>
      <c r="R46" s="169">
        <f>K46-P46</f>
        <v>0</v>
      </c>
    </row>
    <row r="47" spans="1:18" s="138" customFormat="1" ht="12.75" thickTop="1" thickBot="1">
      <c r="A47" s="159" t="s">
        <v>67</v>
      </c>
      <c r="B47" s="156">
        <v>2400</v>
      </c>
      <c r="C47" s="156">
        <v>250</v>
      </c>
      <c r="D47" s="172">
        <f t="shared" ref="D47:R47" si="11">SUM(D48:D49)</f>
        <v>0</v>
      </c>
      <c r="E47" s="172">
        <f t="shared" si="11"/>
        <v>0</v>
      </c>
      <c r="F47" s="172">
        <f t="shared" si="11"/>
        <v>0</v>
      </c>
      <c r="G47" s="172">
        <f t="shared" si="11"/>
        <v>0</v>
      </c>
      <c r="H47" s="172">
        <f t="shared" si="11"/>
        <v>0</v>
      </c>
      <c r="I47" s="172">
        <f t="shared" si="11"/>
        <v>0</v>
      </c>
      <c r="J47" s="172">
        <f t="shared" si="11"/>
        <v>0</v>
      </c>
      <c r="K47" s="172">
        <f t="shared" si="11"/>
        <v>0</v>
      </c>
      <c r="L47" s="172">
        <f t="shared" si="11"/>
        <v>0</v>
      </c>
      <c r="M47" s="172">
        <f t="shared" si="11"/>
        <v>0</v>
      </c>
      <c r="N47" s="172">
        <f t="shared" si="11"/>
        <v>0</v>
      </c>
      <c r="O47" s="172">
        <f t="shared" si="11"/>
        <v>0</v>
      </c>
      <c r="P47" s="172">
        <f t="shared" si="11"/>
        <v>0</v>
      </c>
      <c r="Q47" s="172">
        <f t="shared" si="11"/>
        <v>0</v>
      </c>
      <c r="R47" s="172">
        <f t="shared" si="11"/>
        <v>0</v>
      </c>
    </row>
    <row r="48" spans="1:18" s="138" customFormat="1" ht="12.75" thickTop="1" thickBot="1">
      <c r="A48" s="175" t="s">
        <v>68</v>
      </c>
      <c r="B48" s="161">
        <v>2410</v>
      </c>
      <c r="C48" s="161">
        <v>260</v>
      </c>
      <c r="D48" s="164">
        <v>0</v>
      </c>
      <c r="E48" s="163">
        <v>0</v>
      </c>
      <c r="F48" s="164">
        <v>0</v>
      </c>
      <c r="G48" s="164">
        <v>0</v>
      </c>
      <c r="H48" s="164"/>
      <c r="I48" s="164"/>
      <c r="J48" s="164"/>
      <c r="K48" s="164"/>
      <c r="L48" s="164"/>
      <c r="M48" s="164"/>
      <c r="N48" s="164"/>
      <c r="O48" s="164"/>
      <c r="P48" s="164">
        <v>0</v>
      </c>
      <c r="Q48" s="164">
        <v>0</v>
      </c>
      <c r="R48" s="169">
        <f>K48-P48</f>
        <v>0</v>
      </c>
    </row>
    <row r="49" spans="1:18" s="138" customFormat="1" ht="12.75" thickTop="1" thickBot="1">
      <c r="A49" s="175" t="s">
        <v>69</v>
      </c>
      <c r="B49" s="161">
        <v>2420</v>
      </c>
      <c r="C49" s="161">
        <v>270</v>
      </c>
      <c r="D49" s="164">
        <v>0</v>
      </c>
      <c r="E49" s="163">
        <v>0</v>
      </c>
      <c r="F49" s="164">
        <v>0</v>
      </c>
      <c r="G49" s="164">
        <v>0</v>
      </c>
      <c r="H49" s="164"/>
      <c r="I49" s="164"/>
      <c r="J49" s="164"/>
      <c r="K49" s="164"/>
      <c r="L49" s="164"/>
      <c r="M49" s="164"/>
      <c r="N49" s="164"/>
      <c r="O49" s="164"/>
      <c r="P49" s="164">
        <v>0</v>
      </c>
      <c r="Q49" s="164">
        <v>0</v>
      </c>
      <c r="R49" s="169">
        <f>K49-P49</f>
        <v>0</v>
      </c>
    </row>
    <row r="50" spans="1:18" s="138" customFormat="1" ht="12" customHeight="1" thickTop="1" thickBot="1">
      <c r="A50" s="176" t="s">
        <v>70</v>
      </c>
      <c r="B50" s="156">
        <v>2600</v>
      </c>
      <c r="C50" s="156">
        <v>280</v>
      </c>
      <c r="D50" s="172">
        <f t="shared" ref="D50:R50" si="12">SUM(D51:D53)</f>
        <v>0</v>
      </c>
      <c r="E50" s="172">
        <f t="shared" si="12"/>
        <v>0</v>
      </c>
      <c r="F50" s="172">
        <f t="shared" si="12"/>
        <v>0</v>
      </c>
      <c r="G50" s="172">
        <f t="shared" si="12"/>
        <v>0</v>
      </c>
      <c r="H50" s="172">
        <f t="shared" si="12"/>
        <v>0</v>
      </c>
      <c r="I50" s="172">
        <f t="shared" si="12"/>
        <v>0</v>
      </c>
      <c r="J50" s="172">
        <f t="shared" si="12"/>
        <v>0</v>
      </c>
      <c r="K50" s="172">
        <f t="shared" si="12"/>
        <v>0</v>
      </c>
      <c r="L50" s="172">
        <f t="shared" si="12"/>
        <v>0</v>
      </c>
      <c r="M50" s="172">
        <f t="shared" si="12"/>
        <v>0</v>
      </c>
      <c r="N50" s="172">
        <f t="shared" si="12"/>
        <v>0</v>
      </c>
      <c r="O50" s="172">
        <f t="shared" si="12"/>
        <v>0</v>
      </c>
      <c r="P50" s="172">
        <f t="shared" si="12"/>
        <v>0</v>
      </c>
      <c r="Q50" s="172">
        <f t="shared" si="12"/>
        <v>0</v>
      </c>
      <c r="R50" s="172">
        <f t="shared" si="12"/>
        <v>0</v>
      </c>
    </row>
    <row r="51" spans="1:18" s="138" customFormat="1" ht="12.75" thickTop="1" thickBot="1">
      <c r="A51" s="170" t="s">
        <v>71</v>
      </c>
      <c r="B51" s="161">
        <v>2610</v>
      </c>
      <c r="C51" s="161">
        <v>290</v>
      </c>
      <c r="D51" s="177">
        <v>0</v>
      </c>
      <c r="E51" s="178">
        <v>0</v>
      </c>
      <c r="F51" s="177">
        <v>0</v>
      </c>
      <c r="G51" s="177">
        <v>0</v>
      </c>
      <c r="H51" s="177"/>
      <c r="I51" s="177"/>
      <c r="J51" s="177"/>
      <c r="K51" s="177"/>
      <c r="L51" s="177"/>
      <c r="M51" s="177"/>
      <c r="N51" s="177"/>
      <c r="O51" s="177"/>
      <c r="P51" s="177">
        <v>0</v>
      </c>
      <c r="Q51" s="177">
        <v>0</v>
      </c>
      <c r="R51" s="169">
        <f>K51-P51</f>
        <v>0</v>
      </c>
    </row>
    <row r="52" spans="1:18" s="138" customFormat="1" ht="12.75" thickTop="1" thickBot="1">
      <c r="A52" s="170" t="s">
        <v>72</v>
      </c>
      <c r="B52" s="161">
        <v>2620</v>
      </c>
      <c r="C52" s="161">
        <v>300</v>
      </c>
      <c r="D52" s="177">
        <v>0</v>
      </c>
      <c r="E52" s="178">
        <v>0</v>
      </c>
      <c r="F52" s="177">
        <v>0</v>
      </c>
      <c r="G52" s="177">
        <v>0</v>
      </c>
      <c r="H52" s="177"/>
      <c r="I52" s="177"/>
      <c r="J52" s="177"/>
      <c r="K52" s="177"/>
      <c r="L52" s="177"/>
      <c r="M52" s="177"/>
      <c r="N52" s="177"/>
      <c r="O52" s="177"/>
      <c r="P52" s="177">
        <v>0</v>
      </c>
      <c r="Q52" s="177">
        <v>0</v>
      </c>
      <c r="R52" s="169">
        <f>K52-P52</f>
        <v>0</v>
      </c>
    </row>
    <row r="53" spans="1:18" s="138" customFormat="1" ht="12.75" thickTop="1" thickBot="1">
      <c r="A53" s="175" t="s">
        <v>73</v>
      </c>
      <c r="B53" s="161">
        <v>2630</v>
      </c>
      <c r="C53" s="161">
        <v>310</v>
      </c>
      <c r="D53" s="177">
        <v>0</v>
      </c>
      <c r="E53" s="178">
        <v>0</v>
      </c>
      <c r="F53" s="177">
        <v>0</v>
      </c>
      <c r="G53" s="177">
        <v>0</v>
      </c>
      <c r="H53" s="177"/>
      <c r="I53" s="177"/>
      <c r="J53" s="177"/>
      <c r="K53" s="177"/>
      <c r="L53" s="177"/>
      <c r="M53" s="177"/>
      <c r="N53" s="177"/>
      <c r="O53" s="177"/>
      <c r="P53" s="177">
        <v>0</v>
      </c>
      <c r="Q53" s="177">
        <v>0</v>
      </c>
      <c r="R53" s="169">
        <f>K53-P53</f>
        <v>0</v>
      </c>
    </row>
    <row r="54" spans="1:18" s="138" customFormat="1" ht="12.75" thickTop="1" thickBot="1">
      <c r="A54" s="171" t="s">
        <v>74</v>
      </c>
      <c r="B54" s="156">
        <v>2700</v>
      </c>
      <c r="C54" s="156">
        <v>320</v>
      </c>
      <c r="D54" s="179">
        <f t="shared" ref="D54:R54" si="13">SUM(D55:D57)</f>
        <v>0</v>
      </c>
      <c r="E54" s="179">
        <f t="shared" si="13"/>
        <v>0</v>
      </c>
      <c r="F54" s="179">
        <f t="shared" si="13"/>
        <v>0</v>
      </c>
      <c r="G54" s="179">
        <f t="shared" si="13"/>
        <v>0</v>
      </c>
      <c r="H54" s="179">
        <f t="shared" si="13"/>
        <v>0</v>
      </c>
      <c r="I54" s="179">
        <f t="shared" si="13"/>
        <v>0</v>
      </c>
      <c r="J54" s="179">
        <f t="shared" si="13"/>
        <v>0</v>
      </c>
      <c r="K54" s="179">
        <f t="shared" si="13"/>
        <v>0</v>
      </c>
      <c r="L54" s="179">
        <f t="shared" si="13"/>
        <v>0</v>
      </c>
      <c r="M54" s="179">
        <f t="shared" si="13"/>
        <v>0</v>
      </c>
      <c r="N54" s="179">
        <f t="shared" si="13"/>
        <v>0</v>
      </c>
      <c r="O54" s="179">
        <f t="shared" si="13"/>
        <v>0</v>
      </c>
      <c r="P54" s="179">
        <f t="shared" si="13"/>
        <v>0</v>
      </c>
      <c r="Q54" s="179">
        <f t="shared" si="13"/>
        <v>0</v>
      </c>
      <c r="R54" s="179">
        <f t="shared" si="13"/>
        <v>0</v>
      </c>
    </row>
    <row r="55" spans="1:18" s="138" customFormat="1" ht="12.75" customHeight="1" thickTop="1" thickBot="1">
      <c r="A55" s="170" t="s">
        <v>75</v>
      </c>
      <c r="B55" s="161">
        <v>2710</v>
      </c>
      <c r="C55" s="161">
        <v>330</v>
      </c>
      <c r="D55" s="177">
        <v>0</v>
      </c>
      <c r="E55" s="178">
        <v>0</v>
      </c>
      <c r="F55" s="177">
        <v>0</v>
      </c>
      <c r="G55" s="177">
        <v>0</v>
      </c>
      <c r="H55" s="177"/>
      <c r="I55" s="177"/>
      <c r="J55" s="177"/>
      <c r="K55" s="177"/>
      <c r="L55" s="177"/>
      <c r="M55" s="177"/>
      <c r="N55" s="177"/>
      <c r="O55" s="177"/>
      <c r="P55" s="177">
        <v>0</v>
      </c>
      <c r="Q55" s="177">
        <v>0</v>
      </c>
      <c r="R55" s="169">
        <f>K55-P55</f>
        <v>0</v>
      </c>
    </row>
    <row r="56" spans="1:18" s="138" customFormat="1" ht="12.75" thickTop="1" thickBot="1">
      <c r="A56" s="170" t="s">
        <v>76</v>
      </c>
      <c r="B56" s="161">
        <v>2720</v>
      </c>
      <c r="C56" s="161">
        <v>340</v>
      </c>
      <c r="D56" s="177">
        <v>0</v>
      </c>
      <c r="E56" s="178">
        <v>0</v>
      </c>
      <c r="F56" s="177">
        <v>0</v>
      </c>
      <c r="G56" s="177">
        <v>0</v>
      </c>
      <c r="H56" s="177"/>
      <c r="I56" s="177"/>
      <c r="J56" s="177"/>
      <c r="K56" s="177"/>
      <c r="L56" s="177"/>
      <c r="M56" s="177"/>
      <c r="N56" s="177"/>
      <c r="O56" s="177"/>
      <c r="P56" s="177">
        <v>0</v>
      </c>
      <c r="Q56" s="177">
        <v>0</v>
      </c>
      <c r="R56" s="169">
        <f>K56-P56</f>
        <v>0</v>
      </c>
    </row>
    <row r="57" spans="1:18" s="226" customFormat="1" ht="12.75" thickTop="1" thickBot="1">
      <c r="A57" s="233" t="s">
        <v>77</v>
      </c>
      <c r="B57" s="232">
        <v>2730</v>
      </c>
      <c r="C57" s="232">
        <v>350</v>
      </c>
      <c r="D57" s="177"/>
      <c r="E57" s="178">
        <v>0</v>
      </c>
      <c r="F57" s="177">
        <v>0</v>
      </c>
      <c r="G57" s="177"/>
      <c r="H57" s="177"/>
      <c r="I57" s="177"/>
      <c r="J57" s="177"/>
      <c r="K57" s="158">
        <f>G57+H57+I57+J57</f>
        <v>0</v>
      </c>
      <c r="L57" s="177"/>
      <c r="M57" s="177"/>
      <c r="N57" s="177"/>
      <c r="O57" s="177"/>
      <c r="P57" s="177"/>
      <c r="Q57" s="177">
        <v>0</v>
      </c>
      <c r="R57" s="169">
        <f>K57-P57</f>
        <v>0</v>
      </c>
    </row>
    <row r="58" spans="1:18" s="138" customFormat="1" ht="12.75" thickTop="1" thickBot="1">
      <c r="A58" s="171" t="s">
        <v>78</v>
      </c>
      <c r="B58" s="156">
        <v>2800</v>
      </c>
      <c r="C58" s="156">
        <v>360</v>
      </c>
      <c r="D58" s="180"/>
      <c r="E58" s="179">
        <v>0</v>
      </c>
      <c r="F58" s="180">
        <v>0</v>
      </c>
      <c r="G58" s="180"/>
      <c r="H58" s="180"/>
      <c r="I58" s="180"/>
      <c r="J58" s="180"/>
      <c r="K58" s="158">
        <f>G58+H58+I58+J58</f>
        <v>0</v>
      </c>
      <c r="L58" s="180"/>
      <c r="M58" s="180"/>
      <c r="N58" s="180"/>
      <c r="O58" s="180"/>
      <c r="P58" s="180">
        <f>L58+M58+N58+O58</f>
        <v>0</v>
      </c>
      <c r="Q58" s="180">
        <v>0</v>
      </c>
      <c r="R58" s="169">
        <f>K58-P58</f>
        <v>0</v>
      </c>
    </row>
    <row r="59" spans="1:18" s="138" customFormat="1" ht="12.75" thickTop="1" thickBot="1">
      <c r="A59" s="156" t="s">
        <v>79</v>
      </c>
      <c r="B59" s="156">
        <v>3000</v>
      </c>
      <c r="C59" s="156">
        <v>370</v>
      </c>
      <c r="D59" s="179">
        <f t="shared" ref="D59:R59" si="14">D60+D74</f>
        <v>0</v>
      </c>
      <c r="E59" s="179">
        <f t="shared" si="14"/>
        <v>0</v>
      </c>
      <c r="F59" s="179">
        <f t="shared" si="14"/>
        <v>0</v>
      </c>
      <c r="G59" s="179">
        <f t="shared" si="14"/>
        <v>0</v>
      </c>
      <c r="H59" s="179">
        <f t="shared" si="14"/>
        <v>0</v>
      </c>
      <c r="I59" s="179">
        <f t="shared" si="14"/>
        <v>0</v>
      </c>
      <c r="J59" s="179">
        <f t="shared" si="14"/>
        <v>0</v>
      </c>
      <c r="K59" s="179">
        <f t="shared" si="14"/>
        <v>0</v>
      </c>
      <c r="L59" s="179">
        <f t="shared" si="14"/>
        <v>0</v>
      </c>
      <c r="M59" s="179">
        <f t="shared" si="14"/>
        <v>0</v>
      </c>
      <c r="N59" s="179">
        <f t="shared" si="14"/>
        <v>0</v>
      </c>
      <c r="O59" s="179">
        <f t="shared" si="14"/>
        <v>0</v>
      </c>
      <c r="P59" s="179">
        <f t="shared" si="14"/>
        <v>0</v>
      </c>
      <c r="Q59" s="179">
        <f t="shared" si="14"/>
        <v>0</v>
      </c>
      <c r="R59" s="179">
        <f t="shared" si="14"/>
        <v>0</v>
      </c>
    </row>
    <row r="60" spans="1:18" s="138" customFormat="1" ht="12.75" thickTop="1" thickBot="1">
      <c r="A60" s="159" t="s">
        <v>80</v>
      </c>
      <c r="B60" s="156">
        <v>3100</v>
      </c>
      <c r="C60" s="156">
        <v>380</v>
      </c>
      <c r="D60" s="179">
        <f t="shared" ref="D60:R60" si="15">D61+D62+D65+D68+D72+D73</f>
        <v>0</v>
      </c>
      <c r="E60" s="179">
        <f t="shared" si="15"/>
        <v>0</v>
      </c>
      <c r="F60" s="179">
        <f t="shared" si="15"/>
        <v>0</v>
      </c>
      <c r="G60" s="179">
        <f t="shared" si="15"/>
        <v>0</v>
      </c>
      <c r="H60" s="179">
        <f t="shared" si="15"/>
        <v>0</v>
      </c>
      <c r="I60" s="179">
        <f t="shared" si="15"/>
        <v>0</v>
      </c>
      <c r="J60" s="179">
        <f t="shared" si="15"/>
        <v>0</v>
      </c>
      <c r="K60" s="179">
        <f t="shared" si="15"/>
        <v>0</v>
      </c>
      <c r="L60" s="179">
        <f t="shared" si="15"/>
        <v>0</v>
      </c>
      <c r="M60" s="179">
        <f t="shared" si="15"/>
        <v>0</v>
      </c>
      <c r="N60" s="179">
        <f t="shared" si="15"/>
        <v>0</v>
      </c>
      <c r="O60" s="179">
        <f t="shared" si="15"/>
        <v>0</v>
      </c>
      <c r="P60" s="179">
        <f t="shared" si="15"/>
        <v>0</v>
      </c>
      <c r="Q60" s="179">
        <f t="shared" si="15"/>
        <v>0</v>
      </c>
      <c r="R60" s="179">
        <f t="shared" si="15"/>
        <v>0</v>
      </c>
    </row>
    <row r="61" spans="1:18" s="138" customFormat="1" ht="12.75" thickTop="1" thickBot="1">
      <c r="A61" s="170" t="s">
        <v>81</v>
      </c>
      <c r="B61" s="161">
        <v>3110</v>
      </c>
      <c r="C61" s="161">
        <v>390</v>
      </c>
      <c r="D61" s="345">
        <f>[1]МАТІВ!$E$180</f>
        <v>0</v>
      </c>
      <c r="E61" s="178">
        <v>0</v>
      </c>
      <c r="F61" s="177">
        <v>0</v>
      </c>
      <c r="G61" s="345">
        <f>[1]МАТІВ!$U$180</f>
        <v>0</v>
      </c>
      <c r="H61" s="345">
        <f>[1]МАТІВ!$AK$180</f>
        <v>0</v>
      </c>
      <c r="I61" s="345">
        <f>[1]МАТІВ!$BA$180</f>
        <v>0</v>
      </c>
      <c r="J61" s="345">
        <f>[1]МАТІВ!$BQ$180</f>
        <v>0</v>
      </c>
      <c r="K61" s="177"/>
      <c r="L61" s="345">
        <f>G61</f>
        <v>0</v>
      </c>
      <c r="M61" s="345">
        <f>H61</f>
        <v>0</v>
      </c>
      <c r="N61" s="345">
        <f>I61</f>
        <v>0</v>
      </c>
      <c r="O61" s="345">
        <f>J61</f>
        <v>0</v>
      </c>
      <c r="P61" s="177">
        <v>0</v>
      </c>
      <c r="Q61" s="177">
        <v>0</v>
      </c>
      <c r="R61" s="169">
        <f t="shared" ref="R61:R73" si="16">K61-P61</f>
        <v>0</v>
      </c>
    </row>
    <row r="62" spans="1:18" s="138" customFormat="1" ht="12.75" thickTop="1" thickBot="1">
      <c r="A62" s="175" t="s">
        <v>82</v>
      </c>
      <c r="B62" s="161">
        <v>3120</v>
      </c>
      <c r="C62" s="161">
        <v>400</v>
      </c>
      <c r="D62" s="181">
        <f>SUM(D63:D64)</f>
        <v>0</v>
      </c>
      <c r="E62" s="181">
        <f>SUM(E63:E64)</f>
        <v>0</v>
      </c>
      <c r="F62" s="181">
        <f>SUM(F63:F64)</f>
        <v>0</v>
      </c>
      <c r="G62" s="181">
        <f>SUM(G63:G64)</f>
        <v>0</v>
      </c>
      <c r="H62" s="181"/>
      <c r="I62" s="181"/>
      <c r="J62" s="181"/>
      <c r="K62" s="181"/>
      <c r="L62" s="181"/>
      <c r="M62" s="181"/>
      <c r="N62" s="181"/>
      <c r="O62" s="181"/>
      <c r="P62" s="181">
        <f>SUM(P63:P64)</f>
        <v>0</v>
      </c>
      <c r="Q62" s="181">
        <f>SUM(Q63:Q64)</f>
        <v>0</v>
      </c>
      <c r="R62" s="169">
        <f t="shared" si="16"/>
        <v>0</v>
      </c>
    </row>
    <row r="63" spans="1:18" s="138" customFormat="1" ht="12.75" thickTop="1" thickBot="1">
      <c r="A63" s="165" t="s">
        <v>83</v>
      </c>
      <c r="B63" s="154">
        <v>3121</v>
      </c>
      <c r="C63" s="154">
        <v>410</v>
      </c>
      <c r="D63" s="182">
        <v>0</v>
      </c>
      <c r="E63" s="183">
        <v>0</v>
      </c>
      <c r="F63" s="182">
        <v>0</v>
      </c>
      <c r="G63" s="182">
        <v>0</v>
      </c>
      <c r="H63" s="182"/>
      <c r="I63" s="182"/>
      <c r="J63" s="182"/>
      <c r="K63" s="182"/>
      <c r="L63" s="182"/>
      <c r="M63" s="182"/>
      <c r="N63" s="182"/>
      <c r="O63" s="182"/>
      <c r="P63" s="182">
        <v>0</v>
      </c>
      <c r="Q63" s="182">
        <v>0</v>
      </c>
      <c r="R63" s="169">
        <f t="shared" si="16"/>
        <v>0</v>
      </c>
    </row>
    <row r="64" spans="1:18" s="138" customFormat="1" ht="12.75" thickTop="1" thickBot="1">
      <c r="A64" s="165" t="s">
        <v>84</v>
      </c>
      <c r="B64" s="154">
        <v>3122</v>
      </c>
      <c r="C64" s="154">
        <v>420</v>
      </c>
      <c r="D64" s="182">
        <v>0</v>
      </c>
      <c r="E64" s="183">
        <v>0</v>
      </c>
      <c r="F64" s="182">
        <v>0</v>
      </c>
      <c r="G64" s="182">
        <v>0</v>
      </c>
      <c r="H64" s="182"/>
      <c r="I64" s="182"/>
      <c r="J64" s="182"/>
      <c r="K64" s="182"/>
      <c r="L64" s="182"/>
      <c r="M64" s="182"/>
      <c r="N64" s="182"/>
      <c r="O64" s="182"/>
      <c r="P64" s="182">
        <v>0</v>
      </c>
      <c r="Q64" s="182">
        <v>0</v>
      </c>
      <c r="R64" s="169">
        <f t="shared" si="16"/>
        <v>0</v>
      </c>
    </row>
    <row r="65" spans="1:18" s="138" customFormat="1" ht="12.75" thickTop="1" thickBot="1">
      <c r="A65" s="160" t="s">
        <v>85</v>
      </c>
      <c r="B65" s="161">
        <v>3130</v>
      </c>
      <c r="C65" s="161">
        <v>430</v>
      </c>
      <c r="D65" s="178">
        <f>SUM(D66:D67)</f>
        <v>0</v>
      </c>
      <c r="E65" s="178">
        <f>SUM(E66:E67)</f>
        <v>0</v>
      </c>
      <c r="F65" s="178">
        <f>SUM(F66:F67)</f>
        <v>0</v>
      </c>
      <c r="G65" s="178">
        <f>SUM(G66:G67)</f>
        <v>0</v>
      </c>
      <c r="H65" s="178"/>
      <c r="I65" s="178"/>
      <c r="J65" s="178"/>
      <c r="K65" s="178"/>
      <c r="L65" s="178"/>
      <c r="M65" s="178"/>
      <c r="N65" s="178"/>
      <c r="O65" s="178"/>
      <c r="P65" s="178">
        <f>SUM(P66:P67)</f>
        <v>0</v>
      </c>
      <c r="Q65" s="178">
        <f>SUM(Q66:Q67)</f>
        <v>0</v>
      </c>
      <c r="R65" s="169">
        <f t="shared" si="16"/>
        <v>0</v>
      </c>
    </row>
    <row r="66" spans="1:18" s="138" customFormat="1" ht="12.75" thickTop="1" thickBot="1">
      <c r="A66" s="165" t="s">
        <v>86</v>
      </c>
      <c r="B66" s="154">
        <v>3131</v>
      </c>
      <c r="C66" s="154">
        <v>440</v>
      </c>
      <c r="D66" s="182">
        <v>0</v>
      </c>
      <c r="E66" s="183">
        <v>0</v>
      </c>
      <c r="F66" s="182">
        <v>0</v>
      </c>
      <c r="G66" s="182">
        <v>0</v>
      </c>
      <c r="H66" s="182"/>
      <c r="I66" s="182"/>
      <c r="J66" s="182"/>
      <c r="K66" s="182"/>
      <c r="L66" s="182"/>
      <c r="M66" s="182"/>
      <c r="N66" s="182"/>
      <c r="O66" s="182"/>
      <c r="P66" s="182">
        <v>0</v>
      </c>
      <c r="Q66" s="182">
        <v>0</v>
      </c>
      <c r="R66" s="169">
        <f t="shared" si="16"/>
        <v>0</v>
      </c>
    </row>
    <row r="67" spans="1:18" s="138" customFormat="1" ht="12.75" thickTop="1" thickBot="1">
      <c r="A67" s="165" t="s">
        <v>87</v>
      </c>
      <c r="B67" s="154">
        <v>3132</v>
      </c>
      <c r="C67" s="154">
        <v>450</v>
      </c>
      <c r="D67" s="182">
        <v>0</v>
      </c>
      <c r="E67" s="183">
        <v>0</v>
      </c>
      <c r="F67" s="182">
        <v>0</v>
      </c>
      <c r="G67" s="182">
        <v>0</v>
      </c>
      <c r="H67" s="182"/>
      <c r="I67" s="182"/>
      <c r="J67" s="182"/>
      <c r="K67" s="182"/>
      <c r="L67" s="182"/>
      <c r="M67" s="182"/>
      <c r="N67" s="182"/>
      <c r="O67" s="182"/>
      <c r="P67" s="182">
        <v>0</v>
      </c>
      <c r="Q67" s="182">
        <v>0</v>
      </c>
      <c r="R67" s="169">
        <f t="shared" si="16"/>
        <v>0</v>
      </c>
    </row>
    <row r="68" spans="1:18" s="138" customFormat="1" ht="12.75" thickTop="1" thickBot="1">
      <c r="A68" s="160" t="s">
        <v>88</v>
      </c>
      <c r="B68" s="161">
        <v>3140</v>
      </c>
      <c r="C68" s="161">
        <v>460</v>
      </c>
      <c r="D68" s="178">
        <f>SUM(D69:D71)</f>
        <v>0</v>
      </c>
      <c r="E68" s="178">
        <f>SUM(E69:E71)</f>
        <v>0</v>
      </c>
      <c r="F68" s="178">
        <f>SUM(F69:F71)</f>
        <v>0</v>
      </c>
      <c r="G68" s="178">
        <f>SUM(G69:G71)</f>
        <v>0</v>
      </c>
      <c r="H68" s="178"/>
      <c r="I68" s="178"/>
      <c r="J68" s="178"/>
      <c r="K68" s="178"/>
      <c r="L68" s="178"/>
      <c r="M68" s="178"/>
      <c r="N68" s="178"/>
      <c r="O68" s="178"/>
      <c r="P68" s="178">
        <f>SUM(P69:P71)</f>
        <v>0</v>
      </c>
      <c r="Q68" s="178">
        <f>SUM(Q69:Q71)</f>
        <v>0</v>
      </c>
      <c r="R68" s="169">
        <f t="shared" si="16"/>
        <v>0</v>
      </c>
    </row>
    <row r="69" spans="1:18" s="138" customFormat="1" ht="13.5" thickTop="1" thickBot="1">
      <c r="A69" s="184" t="s">
        <v>113</v>
      </c>
      <c r="B69" s="154">
        <v>3141</v>
      </c>
      <c r="C69" s="154">
        <v>470</v>
      </c>
      <c r="D69" s="182">
        <v>0</v>
      </c>
      <c r="E69" s="183">
        <v>0</v>
      </c>
      <c r="F69" s="182">
        <v>0</v>
      </c>
      <c r="G69" s="182">
        <v>0</v>
      </c>
      <c r="H69" s="182"/>
      <c r="I69" s="182"/>
      <c r="J69" s="182"/>
      <c r="K69" s="182"/>
      <c r="L69" s="182"/>
      <c r="M69" s="182"/>
      <c r="N69" s="182"/>
      <c r="O69" s="182"/>
      <c r="P69" s="182">
        <v>0</v>
      </c>
      <c r="Q69" s="182">
        <v>0</v>
      </c>
      <c r="R69" s="169">
        <f t="shared" si="16"/>
        <v>0</v>
      </c>
    </row>
    <row r="70" spans="1:18" s="138" customFormat="1" ht="13.5" thickTop="1" thickBot="1">
      <c r="A70" s="184" t="s">
        <v>114</v>
      </c>
      <c r="B70" s="154">
        <v>3142</v>
      </c>
      <c r="C70" s="154">
        <v>480</v>
      </c>
      <c r="D70" s="182">
        <v>0</v>
      </c>
      <c r="E70" s="183">
        <v>0</v>
      </c>
      <c r="F70" s="182">
        <v>0</v>
      </c>
      <c r="G70" s="182">
        <v>0</v>
      </c>
      <c r="H70" s="182"/>
      <c r="I70" s="182"/>
      <c r="J70" s="182"/>
      <c r="K70" s="182"/>
      <c r="L70" s="182"/>
      <c r="M70" s="182"/>
      <c r="N70" s="182"/>
      <c r="O70" s="182"/>
      <c r="P70" s="182">
        <v>0</v>
      </c>
      <c r="Q70" s="182">
        <v>0</v>
      </c>
      <c r="R70" s="169">
        <f t="shared" si="16"/>
        <v>0</v>
      </c>
    </row>
    <row r="71" spans="1:18" s="138" customFormat="1" ht="13.5" thickTop="1" thickBot="1">
      <c r="A71" s="184" t="s">
        <v>115</v>
      </c>
      <c r="B71" s="154">
        <v>3143</v>
      </c>
      <c r="C71" s="154">
        <v>490</v>
      </c>
      <c r="D71" s="182">
        <v>0</v>
      </c>
      <c r="E71" s="183">
        <v>0</v>
      </c>
      <c r="F71" s="182">
        <v>0</v>
      </c>
      <c r="G71" s="182">
        <v>0</v>
      </c>
      <c r="H71" s="182"/>
      <c r="I71" s="182"/>
      <c r="J71" s="182"/>
      <c r="K71" s="182"/>
      <c r="L71" s="182"/>
      <c r="M71" s="182"/>
      <c r="N71" s="182"/>
      <c r="O71" s="182"/>
      <c r="P71" s="182">
        <v>0</v>
      </c>
      <c r="Q71" s="182">
        <v>0</v>
      </c>
      <c r="R71" s="169">
        <f t="shared" si="16"/>
        <v>0</v>
      </c>
    </row>
    <row r="72" spans="1:18" s="138" customFormat="1" ht="12.75" thickTop="1" thickBot="1">
      <c r="A72" s="160" t="s">
        <v>89</v>
      </c>
      <c r="B72" s="161">
        <v>3150</v>
      </c>
      <c r="C72" s="161">
        <v>500</v>
      </c>
      <c r="D72" s="177">
        <v>0</v>
      </c>
      <c r="E72" s="178">
        <v>0</v>
      </c>
      <c r="F72" s="177">
        <v>0</v>
      </c>
      <c r="G72" s="177">
        <v>0</v>
      </c>
      <c r="H72" s="177"/>
      <c r="I72" s="177"/>
      <c r="J72" s="177"/>
      <c r="K72" s="177"/>
      <c r="L72" s="177"/>
      <c r="M72" s="177"/>
      <c r="N72" s="177"/>
      <c r="O72" s="177"/>
      <c r="P72" s="177">
        <v>0</v>
      </c>
      <c r="Q72" s="177">
        <v>0</v>
      </c>
      <c r="R72" s="169">
        <f t="shared" si="16"/>
        <v>0</v>
      </c>
    </row>
    <row r="73" spans="1:18" s="138" customFormat="1" ht="12.75" thickTop="1" thickBot="1">
      <c r="A73" s="160" t="s">
        <v>90</v>
      </c>
      <c r="B73" s="161">
        <v>3160</v>
      </c>
      <c r="C73" s="161">
        <v>510</v>
      </c>
      <c r="D73" s="177">
        <v>0</v>
      </c>
      <c r="E73" s="178">
        <v>0</v>
      </c>
      <c r="F73" s="177">
        <v>0</v>
      </c>
      <c r="G73" s="177">
        <v>0</v>
      </c>
      <c r="H73" s="177"/>
      <c r="I73" s="177"/>
      <c r="J73" s="177"/>
      <c r="K73" s="177"/>
      <c r="L73" s="177"/>
      <c r="M73" s="177"/>
      <c r="N73" s="177"/>
      <c r="O73" s="177"/>
      <c r="P73" s="177">
        <v>0</v>
      </c>
      <c r="Q73" s="177">
        <v>0</v>
      </c>
      <c r="R73" s="169">
        <f t="shared" si="16"/>
        <v>0</v>
      </c>
    </row>
    <row r="74" spans="1:18" s="138" customFormat="1" ht="12.75" thickTop="1" thickBot="1">
      <c r="A74" s="159" t="s">
        <v>91</v>
      </c>
      <c r="B74" s="156">
        <v>3200</v>
      </c>
      <c r="C74" s="156">
        <v>520</v>
      </c>
      <c r="D74" s="179">
        <f t="shared" ref="D74:R74" si="17">SUM(D75:D78)</f>
        <v>0</v>
      </c>
      <c r="E74" s="179">
        <f t="shared" si="17"/>
        <v>0</v>
      </c>
      <c r="F74" s="179">
        <f t="shared" si="17"/>
        <v>0</v>
      </c>
      <c r="G74" s="179">
        <f t="shared" si="17"/>
        <v>0</v>
      </c>
      <c r="H74" s="179">
        <f t="shared" si="17"/>
        <v>0</v>
      </c>
      <c r="I74" s="179">
        <f t="shared" si="17"/>
        <v>0</v>
      </c>
      <c r="J74" s="179">
        <f t="shared" si="17"/>
        <v>0</v>
      </c>
      <c r="K74" s="179">
        <f t="shared" si="17"/>
        <v>0</v>
      </c>
      <c r="L74" s="179">
        <f t="shared" si="17"/>
        <v>0</v>
      </c>
      <c r="M74" s="179">
        <f t="shared" si="17"/>
        <v>0</v>
      </c>
      <c r="N74" s="179">
        <f t="shared" si="17"/>
        <v>0</v>
      </c>
      <c r="O74" s="179">
        <f t="shared" si="17"/>
        <v>0</v>
      </c>
      <c r="P74" s="179">
        <f t="shared" si="17"/>
        <v>0</v>
      </c>
      <c r="Q74" s="179">
        <f t="shared" si="17"/>
        <v>0</v>
      </c>
      <c r="R74" s="179">
        <f t="shared" si="17"/>
        <v>0</v>
      </c>
    </row>
    <row r="75" spans="1:18" s="138" customFormat="1" ht="12.75" thickTop="1" thickBot="1">
      <c r="A75" s="170" t="s">
        <v>92</v>
      </c>
      <c r="B75" s="161">
        <v>3210</v>
      </c>
      <c r="C75" s="161">
        <v>530</v>
      </c>
      <c r="D75" s="185">
        <v>0</v>
      </c>
      <c r="E75" s="186">
        <v>0</v>
      </c>
      <c r="F75" s="185">
        <v>0</v>
      </c>
      <c r="G75" s="185">
        <v>0</v>
      </c>
      <c r="H75" s="185"/>
      <c r="I75" s="185"/>
      <c r="J75" s="185"/>
      <c r="K75" s="185"/>
      <c r="L75" s="185"/>
      <c r="M75" s="185"/>
      <c r="N75" s="185"/>
      <c r="O75" s="185"/>
      <c r="P75" s="185">
        <v>0</v>
      </c>
      <c r="Q75" s="185">
        <v>0</v>
      </c>
      <c r="R75" s="169">
        <f t="shared" ref="R75:R83" si="18">K75-P75</f>
        <v>0</v>
      </c>
    </row>
    <row r="76" spans="1:18" s="138" customFormat="1" ht="12.75" thickTop="1" thickBot="1">
      <c r="A76" s="170" t="s">
        <v>93</v>
      </c>
      <c r="B76" s="161">
        <v>3220</v>
      </c>
      <c r="C76" s="161">
        <v>540</v>
      </c>
      <c r="D76" s="185">
        <v>0</v>
      </c>
      <c r="E76" s="186">
        <v>0</v>
      </c>
      <c r="F76" s="185">
        <v>0</v>
      </c>
      <c r="G76" s="185">
        <v>0</v>
      </c>
      <c r="H76" s="185"/>
      <c r="I76" s="185"/>
      <c r="J76" s="185"/>
      <c r="K76" s="185"/>
      <c r="L76" s="185"/>
      <c r="M76" s="185"/>
      <c r="N76" s="185"/>
      <c r="O76" s="185"/>
      <c r="P76" s="185">
        <v>0</v>
      </c>
      <c r="Q76" s="185">
        <v>0</v>
      </c>
      <c r="R76" s="169">
        <f t="shared" si="18"/>
        <v>0</v>
      </c>
    </row>
    <row r="77" spans="1:18" s="138" customFormat="1" ht="12.75" thickTop="1" thickBot="1">
      <c r="A77" s="160" t="s">
        <v>94</v>
      </c>
      <c r="B77" s="161">
        <v>3230</v>
      </c>
      <c r="C77" s="161">
        <v>550</v>
      </c>
      <c r="D77" s="185">
        <v>0</v>
      </c>
      <c r="E77" s="186">
        <v>0</v>
      </c>
      <c r="F77" s="185">
        <v>0</v>
      </c>
      <c r="G77" s="185">
        <v>0</v>
      </c>
      <c r="H77" s="185"/>
      <c r="I77" s="185"/>
      <c r="J77" s="185"/>
      <c r="K77" s="185"/>
      <c r="L77" s="185"/>
      <c r="M77" s="185"/>
      <c r="N77" s="185"/>
      <c r="O77" s="185"/>
      <c r="P77" s="185">
        <v>0</v>
      </c>
      <c r="Q77" s="185">
        <v>0</v>
      </c>
      <c r="R77" s="169">
        <f t="shared" si="18"/>
        <v>0</v>
      </c>
    </row>
    <row r="78" spans="1:18" s="138" customFormat="1" ht="12.75" thickTop="1" thickBot="1">
      <c r="A78" s="170" t="s">
        <v>95</v>
      </c>
      <c r="B78" s="161">
        <v>3240</v>
      </c>
      <c r="C78" s="161">
        <v>560</v>
      </c>
      <c r="D78" s="177">
        <v>0</v>
      </c>
      <c r="E78" s="178">
        <v>0</v>
      </c>
      <c r="F78" s="177">
        <v>0</v>
      </c>
      <c r="G78" s="177">
        <v>0</v>
      </c>
      <c r="H78" s="177"/>
      <c r="I78" s="177"/>
      <c r="J78" s="177"/>
      <c r="K78" s="177"/>
      <c r="L78" s="177"/>
      <c r="M78" s="177"/>
      <c r="N78" s="177"/>
      <c r="O78" s="177"/>
      <c r="P78" s="177">
        <v>0</v>
      </c>
      <c r="Q78" s="177">
        <v>0</v>
      </c>
      <c r="R78" s="169">
        <f t="shared" si="18"/>
        <v>0</v>
      </c>
    </row>
    <row r="79" spans="1:18" s="138" customFormat="1" ht="12.75" thickTop="1" thickBot="1">
      <c r="A79" s="156" t="s">
        <v>97</v>
      </c>
      <c r="B79" s="156">
        <v>4100</v>
      </c>
      <c r="C79" s="156">
        <v>570</v>
      </c>
      <c r="D79" s="186">
        <f t="shared" ref="D79:Q79" si="19">SUM(D80)</f>
        <v>0</v>
      </c>
      <c r="E79" s="186">
        <f t="shared" si="19"/>
        <v>0</v>
      </c>
      <c r="F79" s="186">
        <f t="shared" si="19"/>
        <v>0</v>
      </c>
      <c r="G79" s="186">
        <f t="shared" si="19"/>
        <v>0</v>
      </c>
      <c r="H79" s="186">
        <f t="shared" si="19"/>
        <v>0</v>
      </c>
      <c r="I79" s="186">
        <f t="shared" si="19"/>
        <v>0</v>
      </c>
      <c r="J79" s="186">
        <f t="shared" si="19"/>
        <v>0</v>
      </c>
      <c r="K79" s="186">
        <f t="shared" si="19"/>
        <v>0</v>
      </c>
      <c r="L79" s="186">
        <f t="shared" si="19"/>
        <v>0</v>
      </c>
      <c r="M79" s="186">
        <f t="shared" si="19"/>
        <v>0</v>
      </c>
      <c r="N79" s="186">
        <f t="shared" si="19"/>
        <v>0</v>
      </c>
      <c r="O79" s="186">
        <f t="shared" si="19"/>
        <v>0</v>
      </c>
      <c r="P79" s="186">
        <f t="shared" si="19"/>
        <v>0</v>
      </c>
      <c r="Q79" s="186">
        <f t="shared" si="19"/>
        <v>0</v>
      </c>
      <c r="R79" s="169">
        <f t="shared" si="18"/>
        <v>0</v>
      </c>
    </row>
    <row r="80" spans="1:18" s="138" customFormat="1" ht="12.75" thickTop="1" thickBot="1">
      <c r="A80" s="160" t="s">
        <v>98</v>
      </c>
      <c r="B80" s="161">
        <v>4110</v>
      </c>
      <c r="C80" s="161">
        <v>580</v>
      </c>
      <c r="D80" s="178">
        <f>SUM(D81:D83)</f>
        <v>0</v>
      </c>
      <c r="E80" s="178">
        <f>SUM(E81:E83)</f>
        <v>0</v>
      </c>
      <c r="F80" s="178">
        <f>SUM(F81:F83)</f>
        <v>0</v>
      </c>
      <c r="G80" s="178">
        <f>SUM(G81:G83)</f>
        <v>0</v>
      </c>
      <c r="H80" s="178"/>
      <c r="I80" s="178"/>
      <c r="J80" s="178"/>
      <c r="K80" s="178"/>
      <c r="L80" s="178"/>
      <c r="M80" s="178"/>
      <c r="N80" s="178"/>
      <c r="O80" s="178"/>
      <c r="P80" s="178">
        <f>SUM(P81:P83)</f>
        <v>0</v>
      </c>
      <c r="Q80" s="178">
        <f>SUM(Q81:Q83)</f>
        <v>0</v>
      </c>
      <c r="R80" s="169">
        <f t="shared" si="18"/>
        <v>0</v>
      </c>
    </row>
    <row r="81" spans="1:18" s="138" customFormat="1" ht="12.75" thickTop="1" thickBot="1">
      <c r="A81" s="165" t="s">
        <v>99</v>
      </c>
      <c r="B81" s="154">
        <v>4111</v>
      </c>
      <c r="C81" s="154">
        <v>590</v>
      </c>
      <c r="D81" s="177">
        <v>0</v>
      </c>
      <c r="E81" s="178">
        <v>0</v>
      </c>
      <c r="F81" s="177">
        <v>0</v>
      </c>
      <c r="G81" s="177">
        <v>0</v>
      </c>
      <c r="H81" s="177"/>
      <c r="I81" s="177"/>
      <c r="J81" s="177"/>
      <c r="K81" s="177"/>
      <c r="L81" s="177"/>
      <c r="M81" s="177"/>
      <c r="N81" s="177"/>
      <c r="O81" s="177"/>
      <c r="P81" s="177">
        <v>0</v>
      </c>
      <c r="Q81" s="177">
        <v>0</v>
      </c>
      <c r="R81" s="169">
        <f t="shared" si="18"/>
        <v>0</v>
      </c>
    </row>
    <row r="82" spans="1:18" s="138" customFormat="1" ht="12.75" customHeight="1" thickTop="1" thickBot="1">
      <c r="A82" s="165" t="s">
        <v>100</v>
      </c>
      <c r="B82" s="154">
        <v>4112</v>
      </c>
      <c r="C82" s="154">
        <v>600</v>
      </c>
      <c r="D82" s="177">
        <v>0</v>
      </c>
      <c r="E82" s="178">
        <v>0</v>
      </c>
      <c r="F82" s="177">
        <v>0</v>
      </c>
      <c r="G82" s="177">
        <v>0</v>
      </c>
      <c r="H82" s="177"/>
      <c r="I82" s="177"/>
      <c r="J82" s="177"/>
      <c r="K82" s="177"/>
      <c r="L82" s="177"/>
      <c r="M82" s="177"/>
      <c r="N82" s="177"/>
      <c r="O82" s="177"/>
      <c r="P82" s="177">
        <v>0</v>
      </c>
      <c r="Q82" s="177">
        <v>0</v>
      </c>
      <c r="R82" s="169">
        <f t="shared" si="18"/>
        <v>0</v>
      </c>
    </row>
    <row r="83" spans="1:18" s="138" customFormat="1" ht="14.25" thickTop="1" thickBot="1">
      <c r="A83" s="187" t="s">
        <v>116</v>
      </c>
      <c r="B83" s="154">
        <v>4113</v>
      </c>
      <c r="C83" s="154">
        <v>610</v>
      </c>
      <c r="D83" s="182">
        <v>0</v>
      </c>
      <c r="E83" s="183">
        <v>0</v>
      </c>
      <c r="F83" s="182">
        <v>0</v>
      </c>
      <c r="G83" s="182">
        <v>0</v>
      </c>
      <c r="H83" s="182"/>
      <c r="I83" s="182"/>
      <c r="J83" s="182"/>
      <c r="K83" s="182"/>
      <c r="L83" s="182"/>
      <c r="M83" s="182"/>
      <c r="N83" s="182"/>
      <c r="O83" s="182"/>
      <c r="P83" s="182">
        <v>0</v>
      </c>
      <c r="Q83" s="182">
        <v>0</v>
      </c>
      <c r="R83" s="169">
        <f t="shared" si="18"/>
        <v>0</v>
      </c>
    </row>
    <row r="84" spans="1:18" s="138" customFormat="1" ht="12.75" thickTop="1" thickBot="1">
      <c r="A84" s="156" t="s">
        <v>105</v>
      </c>
      <c r="B84" s="156">
        <v>4200</v>
      </c>
      <c r="C84" s="156">
        <v>620</v>
      </c>
      <c r="D84" s="179">
        <f t="shared" ref="D84:R84" si="20">D85</f>
        <v>0</v>
      </c>
      <c r="E84" s="179">
        <f t="shared" si="20"/>
        <v>0</v>
      </c>
      <c r="F84" s="179">
        <f t="shared" si="20"/>
        <v>0</v>
      </c>
      <c r="G84" s="179">
        <f t="shared" si="20"/>
        <v>0</v>
      </c>
      <c r="H84" s="179">
        <f t="shared" si="20"/>
        <v>0</v>
      </c>
      <c r="I84" s="179">
        <f t="shared" si="20"/>
        <v>0</v>
      </c>
      <c r="J84" s="179">
        <f t="shared" si="20"/>
        <v>0</v>
      </c>
      <c r="K84" s="179">
        <f t="shared" si="20"/>
        <v>0</v>
      </c>
      <c r="L84" s="179">
        <f t="shared" si="20"/>
        <v>0</v>
      </c>
      <c r="M84" s="179">
        <f t="shared" si="20"/>
        <v>0</v>
      </c>
      <c r="N84" s="179">
        <f t="shared" si="20"/>
        <v>0</v>
      </c>
      <c r="O84" s="179">
        <f t="shared" si="20"/>
        <v>0</v>
      </c>
      <c r="P84" s="179">
        <f t="shared" si="20"/>
        <v>0</v>
      </c>
      <c r="Q84" s="179">
        <f t="shared" si="20"/>
        <v>0</v>
      </c>
      <c r="R84" s="179">
        <f t="shared" si="20"/>
        <v>0</v>
      </c>
    </row>
    <row r="85" spans="1:18" s="138" customFormat="1" ht="12.75" thickTop="1" thickBot="1">
      <c r="A85" s="160" t="s">
        <v>106</v>
      </c>
      <c r="B85" s="161">
        <v>4210</v>
      </c>
      <c r="C85" s="161">
        <v>630</v>
      </c>
      <c r="D85" s="177">
        <v>0</v>
      </c>
      <c r="E85" s="178">
        <v>0</v>
      </c>
      <c r="F85" s="177">
        <v>0</v>
      </c>
      <c r="G85" s="177">
        <v>0</v>
      </c>
      <c r="H85" s="177"/>
      <c r="I85" s="177"/>
      <c r="J85" s="177"/>
      <c r="K85" s="177"/>
      <c r="L85" s="177"/>
      <c r="M85" s="177"/>
      <c r="N85" s="177"/>
      <c r="O85" s="177"/>
      <c r="P85" s="177">
        <v>0</v>
      </c>
      <c r="Q85" s="177">
        <v>0</v>
      </c>
      <c r="R85" s="169">
        <f>K85-P85</f>
        <v>0</v>
      </c>
    </row>
    <row r="86" spans="1:18" s="138" customFormat="1" ht="12.75" thickTop="1" thickBot="1">
      <c r="A86" s="165" t="s">
        <v>133</v>
      </c>
      <c r="B86" s="154">
        <v>5000</v>
      </c>
      <c r="C86" s="154">
        <v>640</v>
      </c>
      <c r="D86" s="182" t="s">
        <v>134</v>
      </c>
      <c r="E86" s="182"/>
      <c r="F86" s="188" t="s">
        <v>134</v>
      </c>
      <c r="G86" s="188" t="s">
        <v>134</v>
      </c>
      <c r="H86" s="188"/>
      <c r="I86" s="188"/>
      <c r="J86" s="188"/>
      <c r="K86" s="188"/>
      <c r="L86" s="188"/>
      <c r="M86" s="188"/>
      <c r="N86" s="188"/>
      <c r="O86" s="188"/>
      <c r="P86" s="188" t="s">
        <v>134</v>
      </c>
      <c r="Q86" s="188" t="s">
        <v>134</v>
      </c>
      <c r="R86" s="169" t="s">
        <v>134</v>
      </c>
    </row>
    <row r="87" spans="1:18" s="138" customFormat="1" ht="12.75" thickTop="1" thickBot="1">
      <c r="A87" s="165" t="s">
        <v>141</v>
      </c>
      <c r="B87" s="154">
        <v>9000</v>
      </c>
      <c r="C87" s="154">
        <v>650</v>
      </c>
      <c r="D87" s="182">
        <v>0</v>
      </c>
      <c r="E87" s="183">
        <v>0</v>
      </c>
      <c r="F87" s="182">
        <v>0</v>
      </c>
      <c r="G87" s="182">
        <v>0</v>
      </c>
      <c r="H87" s="182"/>
      <c r="I87" s="182"/>
      <c r="J87" s="182"/>
      <c r="K87" s="182"/>
      <c r="L87" s="182"/>
      <c r="M87" s="182"/>
      <c r="N87" s="182"/>
      <c r="O87" s="182"/>
      <c r="P87" s="182">
        <v>0</v>
      </c>
      <c r="Q87" s="182">
        <v>0</v>
      </c>
      <c r="R87" s="169">
        <f>K87-P87</f>
        <v>0</v>
      </c>
    </row>
    <row r="88" spans="1:18" s="138" customFormat="1" ht="12" hidden="1" thickTop="1">
      <c r="A88" s="189"/>
      <c r="B88" s="190"/>
      <c r="C88" s="190">
        <v>650</v>
      </c>
      <c r="D88" s="191"/>
      <c r="E88" s="192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3"/>
    </row>
    <row r="89" spans="1:18" s="138" customFormat="1" ht="12" hidden="1" thickTop="1">
      <c r="A89" s="194"/>
      <c r="B89" s="195"/>
      <c r="C89" s="195"/>
      <c r="D89" s="196"/>
      <c r="E89" s="197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8"/>
    </row>
    <row r="90" spans="1:18" s="138" customFormat="1" ht="12" hidden="1" thickTop="1">
      <c r="A90" s="194"/>
      <c r="B90" s="195"/>
      <c r="C90" s="195"/>
      <c r="D90" s="196"/>
      <c r="E90" s="197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8"/>
    </row>
    <row r="91" spans="1:18" s="138" customFormat="1" ht="13.5" hidden="1" thickTop="1">
      <c r="A91" s="199"/>
      <c r="B91" s="195"/>
      <c r="C91" s="195"/>
      <c r="D91" s="196"/>
      <c r="E91" s="200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8"/>
    </row>
    <row r="92" spans="1:18" s="138" customFormat="1" ht="12" hidden="1" thickTop="1">
      <c r="A92" s="201"/>
      <c r="B92" s="202"/>
      <c r="C92" s="202"/>
      <c r="D92" s="203"/>
      <c r="E92" s="204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5"/>
    </row>
    <row r="93" spans="1:18" s="138" customFormat="1" ht="12" hidden="1" thickTop="1">
      <c r="A93" s="194"/>
      <c r="B93" s="195"/>
      <c r="C93" s="195"/>
      <c r="D93" s="196"/>
      <c r="E93" s="197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8"/>
    </row>
    <row r="94" spans="1:18" s="138" customFormat="1" ht="12" hidden="1" thickTop="1">
      <c r="A94" s="194"/>
      <c r="B94" s="195"/>
      <c r="C94" s="195"/>
      <c r="D94" s="196"/>
      <c r="E94" s="197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8"/>
    </row>
    <row r="95" spans="1:18" s="138" customFormat="1" ht="12" hidden="1" thickTop="1">
      <c r="A95" s="194"/>
      <c r="B95" s="195"/>
      <c r="C95" s="195"/>
      <c r="D95" s="196"/>
      <c r="E95" s="197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8"/>
    </row>
    <row r="96" spans="1:18" s="138" customFormat="1" ht="12.75" hidden="1" thickTop="1">
      <c r="A96" s="206"/>
      <c r="B96" s="207"/>
      <c r="C96" s="207"/>
      <c r="D96" s="208"/>
      <c r="E96" s="209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5"/>
    </row>
    <row r="97" spans="1:18" s="138" customFormat="1" ht="12" hidden="1" thickTop="1">
      <c r="A97" s="201"/>
      <c r="B97" s="202"/>
      <c r="C97" s="202"/>
      <c r="D97" s="210"/>
      <c r="E97" s="211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2"/>
    </row>
    <row r="98" spans="1:18" s="138" customFormat="1" ht="12" hidden="1" thickTop="1">
      <c r="A98" s="201"/>
      <c r="B98" s="202"/>
      <c r="C98" s="202"/>
      <c r="D98" s="210"/>
      <c r="E98" s="211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2"/>
    </row>
    <row r="99" spans="1:18" s="138" customFormat="1" ht="12" hidden="1" thickTop="1">
      <c r="A99" s="213"/>
      <c r="B99" s="214"/>
      <c r="C99" s="195"/>
      <c r="D99" s="197"/>
      <c r="E99" s="215"/>
      <c r="F99" s="216"/>
      <c r="G99" s="216"/>
      <c r="H99" s="216"/>
      <c r="I99" s="216"/>
      <c r="J99" s="216"/>
      <c r="K99" s="216"/>
      <c r="L99" s="197"/>
      <c r="M99" s="197"/>
      <c r="N99" s="197"/>
      <c r="O99" s="197"/>
      <c r="P99" s="216"/>
      <c r="Q99" s="216"/>
      <c r="R99" s="217"/>
    </row>
    <row r="100" spans="1:18" ht="14.25" customHeight="1" thickTop="1">
      <c r="A100" s="142" t="s">
        <v>142</v>
      </c>
      <c r="D100" s="219"/>
      <c r="E100" s="219"/>
    </row>
    <row r="101" spans="1:18" s="134" customFormat="1" ht="12.75" customHeight="1">
      <c r="A101" s="220" t="s">
        <v>183</v>
      </c>
      <c r="C101" s="220"/>
      <c r="D101" s="381"/>
      <c r="E101" s="381"/>
      <c r="F101" s="220"/>
      <c r="G101" s="403" t="s">
        <v>184</v>
      </c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</row>
    <row r="102" spans="1:18" s="134" customFormat="1" ht="12.75" customHeight="1">
      <c r="B102" s="220"/>
      <c r="C102" s="220"/>
      <c r="D102" s="378" t="s">
        <v>108</v>
      </c>
      <c r="E102" s="378"/>
      <c r="F102" s="220"/>
      <c r="G102" s="402" t="s">
        <v>109</v>
      </c>
      <c r="H102" s="402"/>
      <c r="I102" s="402"/>
      <c r="J102" s="402"/>
      <c r="K102" s="402"/>
      <c r="L102" s="402"/>
      <c r="M102" s="402"/>
      <c r="N102" s="402"/>
      <c r="O102" s="402"/>
      <c r="P102" s="402"/>
    </row>
    <row r="103" spans="1:18" s="134" customFormat="1" ht="12" customHeight="1">
      <c r="A103" s="220" t="s">
        <v>154</v>
      </c>
      <c r="C103" s="220"/>
      <c r="D103" s="382"/>
      <c r="E103" s="382"/>
      <c r="F103" s="220"/>
      <c r="G103" s="403" t="s">
        <v>185</v>
      </c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</row>
    <row r="104" spans="1:18" s="134" customFormat="1" ht="12" customHeight="1">
      <c r="A104" s="221"/>
      <c r="C104" s="220"/>
      <c r="D104" s="378" t="s">
        <v>108</v>
      </c>
      <c r="E104" s="378"/>
      <c r="G104" s="402" t="s">
        <v>109</v>
      </c>
      <c r="H104" s="402"/>
      <c r="I104" s="402"/>
      <c r="J104" s="402"/>
      <c r="K104" s="402"/>
      <c r="L104" s="402"/>
      <c r="M104" s="402"/>
      <c r="N104" s="402"/>
      <c r="O104" s="402"/>
      <c r="P104" s="402"/>
      <c r="Q104" s="222"/>
    </row>
    <row r="105" spans="1:18" s="134" customFormat="1">
      <c r="A105" s="138"/>
      <c r="L105" s="229"/>
      <c r="M105" s="229"/>
      <c r="N105" s="229"/>
      <c r="O105" s="229"/>
    </row>
    <row r="107" spans="1:18">
      <c r="A107" s="223"/>
    </row>
  </sheetData>
  <mergeCells count="42">
    <mergeCell ref="A13:C13"/>
    <mergeCell ref="E13:R13"/>
    <mergeCell ref="A14:C14"/>
    <mergeCell ref="E14:R14"/>
    <mergeCell ref="B10:G10"/>
    <mergeCell ref="B11:G11"/>
    <mergeCell ref="A12:C12"/>
    <mergeCell ref="E12:P12"/>
    <mergeCell ref="G1:R3"/>
    <mergeCell ref="A4:R4"/>
    <mergeCell ref="A5:F5"/>
    <mergeCell ref="B9:G9"/>
    <mergeCell ref="A6:R6"/>
    <mergeCell ref="G101:Q101"/>
    <mergeCell ref="A19:A21"/>
    <mergeCell ref="B19:B21"/>
    <mergeCell ref="C19:C21"/>
    <mergeCell ref="D104:E104"/>
    <mergeCell ref="D101:E101"/>
    <mergeCell ref="E19:E21"/>
    <mergeCell ref="F19:F21"/>
    <mergeCell ref="G19:G21"/>
    <mergeCell ref="P19:P21"/>
    <mergeCell ref="G104:P104"/>
    <mergeCell ref="D102:E102"/>
    <mergeCell ref="G102:P102"/>
    <mergeCell ref="D103:E103"/>
    <mergeCell ref="G103:Q103"/>
    <mergeCell ref="A15:C15"/>
    <mergeCell ref="A18:T18"/>
    <mergeCell ref="D19:D21"/>
    <mergeCell ref="H19:H21"/>
    <mergeCell ref="I19:I21"/>
    <mergeCell ref="K19:K21"/>
    <mergeCell ref="J19:J21"/>
    <mergeCell ref="N19:N21"/>
    <mergeCell ref="M19:M21"/>
    <mergeCell ref="L19:L21"/>
    <mergeCell ref="R19:R21"/>
    <mergeCell ref="O19:O21"/>
    <mergeCell ref="Q19:Q21"/>
    <mergeCell ref="E15:R1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W107"/>
  <sheetViews>
    <sheetView topLeftCell="A13" workbookViewId="0">
      <selection activeCell="L16" sqref="L1:O65536"/>
    </sheetView>
  </sheetViews>
  <sheetFormatPr defaultRowHeight="15"/>
  <cols>
    <col min="1" max="1" width="66" style="218" customWidth="1"/>
    <col min="2" max="2" width="5.28515625" style="218" customWidth="1"/>
    <col min="3" max="3" width="4.42578125" style="218" customWidth="1"/>
    <col min="4" max="4" width="11.7109375" style="218" customWidth="1"/>
    <col min="5" max="5" width="11.85546875" style="218" customWidth="1"/>
    <col min="6" max="6" width="9.85546875" style="218" customWidth="1"/>
    <col min="7" max="10" width="12.5703125" style="218" hidden="1" customWidth="1"/>
    <col min="11" max="11" width="12.5703125" style="218" customWidth="1"/>
    <col min="12" max="15" width="12.5703125" style="219" hidden="1" customWidth="1"/>
    <col min="16" max="16" width="12.7109375" style="218" customWidth="1"/>
    <col min="17" max="17" width="12.28515625" style="218" customWidth="1"/>
    <col min="18" max="18" width="11.42578125" style="218" customWidth="1"/>
    <col min="19" max="21" width="9.140625" style="218"/>
    <col min="22" max="22" width="10.140625" style="218" customWidth="1"/>
    <col min="23" max="16384" width="9.140625" style="218"/>
  </cols>
  <sheetData>
    <row r="1" spans="1:23" s="134" customFormat="1" ht="15" customHeight="1">
      <c r="G1" s="421" t="s">
        <v>135</v>
      </c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135"/>
    </row>
    <row r="2" spans="1:23" s="134" customFormat="1" ht="36.75" customHeight="1"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135"/>
    </row>
    <row r="3" spans="1:23" s="134" customFormat="1" ht="0.75" customHeight="1"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135"/>
    </row>
    <row r="4" spans="1:23" s="134" customFormat="1">
      <c r="A4" s="371" t="s">
        <v>1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136"/>
      <c r="T4" s="136"/>
      <c r="U4" s="136"/>
      <c r="V4" s="136"/>
    </row>
    <row r="5" spans="1:23" s="134" customFormat="1">
      <c r="A5" s="422" t="s">
        <v>149</v>
      </c>
      <c r="B5" s="422"/>
      <c r="C5" s="422"/>
      <c r="D5" s="422"/>
      <c r="E5" s="422"/>
      <c r="F5" s="422"/>
      <c r="G5" s="137" t="s">
        <v>150</v>
      </c>
      <c r="H5" s="320"/>
      <c r="I5" s="320"/>
      <c r="J5" s="320"/>
      <c r="K5" s="320"/>
      <c r="L5" s="225"/>
      <c r="M5" s="225"/>
      <c r="N5" s="225"/>
      <c r="O5" s="225"/>
      <c r="P5" s="136" t="s">
        <v>151</v>
      </c>
      <c r="Q5" s="136"/>
      <c r="R5" s="136"/>
      <c r="S5" s="136"/>
      <c r="T5" s="136"/>
      <c r="U5" s="136"/>
      <c r="V5" s="136"/>
    </row>
    <row r="6" spans="1:23" s="134" customFormat="1">
      <c r="A6" s="371" t="str">
        <f>'Ф.№2 місц.'!A6:R6</f>
        <v>За І півріччя   2022 року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136"/>
      <c r="T6" s="136"/>
      <c r="U6" s="136"/>
      <c r="V6" s="136"/>
      <c r="W6" s="136"/>
    </row>
    <row r="7" spans="1:23" s="138" customFormat="1" ht="9" customHeight="1">
      <c r="L7" s="226"/>
      <c r="M7" s="226"/>
      <c r="N7" s="226"/>
      <c r="O7" s="226"/>
      <c r="R7" s="139" t="s">
        <v>2</v>
      </c>
    </row>
    <row r="8" spans="1:23" s="138" customFormat="1" ht="6.75" hidden="1" customHeight="1">
      <c r="L8" s="226"/>
      <c r="M8" s="226"/>
      <c r="N8" s="226"/>
      <c r="O8" s="226"/>
      <c r="R8" s="140"/>
    </row>
    <row r="9" spans="1:23" s="138" customFormat="1" ht="12">
      <c r="A9" s="141" t="s">
        <v>3</v>
      </c>
      <c r="B9" s="423" t="s">
        <v>143</v>
      </c>
      <c r="C9" s="423"/>
      <c r="D9" s="423"/>
      <c r="E9" s="423"/>
      <c r="F9" s="423"/>
      <c r="G9" s="423"/>
      <c r="H9" s="321"/>
      <c r="I9" s="321"/>
      <c r="J9" s="321"/>
      <c r="K9" s="321"/>
      <c r="L9" s="227"/>
      <c r="M9" s="227"/>
      <c r="N9" s="227"/>
      <c r="O9" s="227"/>
      <c r="P9" s="142" t="s">
        <v>136</v>
      </c>
      <c r="R9" s="143">
        <v>41829167</v>
      </c>
      <c r="S9" s="144"/>
      <c r="T9" s="145"/>
    </row>
    <row r="10" spans="1:23" s="138" customFormat="1" ht="11.25" customHeight="1">
      <c r="A10" s="146" t="s">
        <v>4</v>
      </c>
      <c r="B10" s="426" t="s">
        <v>152</v>
      </c>
      <c r="C10" s="426"/>
      <c r="D10" s="426"/>
      <c r="E10" s="426"/>
      <c r="F10" s="426"/>
      <c r="G10" s="426"/>
      <c r="H10" s="322"/>
      <c r="I10" s="322"/>
      <c r="J10" s="322"/>
      <c r="K10" s="322"/>
      <c r="L10" s="228"/>
      <c r="M10" s="228"/>
      <c r="N10" s="228"/>
      <c r="O10" s="228"/>
      <c r="P10" s="138" t="s">
        <v>137</v>
      </c>
      <c r="R10" s="147"/>
      <c r="S10" s="144"/>
      <c r="T10" s="146"/>
    </row>
    <row r="11" spans="1:23" s="138" customFormat="1" ht="11.25" customHeight="1">
      <c r="A11" s="148" t="s">
        <v>138</v>
      </c>
      <c r="B11" s="427" t="s">
        <v>153</v>
      </c>
      <c r="C11" s="427"/>
      <c r="D11" s="427"/>
      <c r="E11" s="427"/>
      <c r="F11" s="427"/>
      <c r="G11" s="427"/>
      <c r="H11" s="321"/>
      <c r="I11" s="321"/>
      <c r="J11" s="321"/>
      <c r="K11" s="321"/>
      <c r="L11" s="227"/>
      <c r="M11" s="227"/>
      <c r="N11" s="227"/>
      <c r="O11" s="227"/>
      <c r="P11" s="138" t="s">
        <v>139</v>
      </c>
      <c r="R11" s="147"/>
      <c r="S11" s="144"/>
      <c r="T11" s="146"/>
    </row>
    <row r="12" spans="1:23" s="138" customFormat="1" ht="12" customHeight="1">
      <c r="A12" s="416" t="s">
        <v>110</v>
      </c>
      <c r="B12" s="416"/>
      <c r="C12" s="416"/>
      <c r="D12" s="149"/>
      <c r="E12" s="428" t="s">
        <v>151</v>
      </c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S12" s="150"/>
      <c r="T12" s="145"/>
    </row>
    <row r="13" spans="1:23" s="138" customFormat="1" ht="11.25">
      <c r="A13" s="416" t="s">
        <v>5</v>
      </c>
      <c r="B13" s="416"/>
      <c r="C13" s="416"/>
      <c r="D13" s="151"/>
      <c r="E13" s="424" t="s">
        <v>151</v>
      </c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144"/>
      <c r="T13" s="145"/>
    </row>
    <row r="14" spans="1:23" s="138" customFormat="1" ht="11.25">
      <c r="A14" s="416" t="s">
        <v>6</v>
      </c>
      <c r="B14" s="416"/>
      <c r="C14" s="416"/>
      <c r="D14" s="149" t="s">
        <v>144</v>
      </c>
      <c r="E14" s="425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144"/>
      <c r="T14" s="145"/>
    </row>
    <row r="15" spans="1:23" s="138" customFormat="1" ht="33.75" customHeight="1">
      <c r="A15" s="416" t="s">
        <v>7</v>
      </c>
      <c r="B15" s="416"/>
      <c r="C15" s="416"/>
      <c r="D15" s="152" t="s">
        <v>175</v>
      </c>
      <c r="E15" s="429" t="str">
        <f>'Ф.№2 місц.'!E15:R15</f>
        <v>Матівська ЗШ І-ІІст.</v>
      </c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30"/>
      <c r="S15" s="325"/>
      <c r="T15" s="325"/>
      <c r="U15" s="325"/>
    </row>
    <row r="16" spans="1:23" s="138" customFormat="1" ht="11.25">
      <c r="A16" s="153" t="s">
        <v>182</v>
      </c>
      <c r="L16" s="226"/>
      <c r="M16" s="226"/>
      <c r="N16" s="226"/>
      <c r="O16" s="226"/>
      <c r="S16" s="323"/>
      <c r="T16" s="324"/>
      <c r="U16" s="324"/>
    </row>
    <row r="17" spans="1:20" s="138" customFormat="1" ht="11.25">
      <c r="A17" s="153" t="s">
        <v>9</v>
      </c>
      <c r="L17" s="226"/>
      <c r="M17" s="226"/>
      <c r="N17" s="226"/>
      <c r="O17" s="226"/>
    </row>
    <row r="18" spans="1:20" s="138" customFormat="1" ht="3" customHeight="1" thickBot="1">
      <c r="A18" s="417"/>
      <c r="B18" s="417"/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</row>
    <row r="19" spans="1:20" s="138" customFormat="1" ht="11.25" customHeight="1" thickTop="1" thickBot="1">
      <c r="A19" s="420" t="s">
        <v>10</v>
      </c>
      <c r="B19" s="418" t="s">
        <v>119</v>
      </c>
      <c r="C19" s="420" t="s">
        <v>12</v>
      </c>
      <c r="D19" s="418" t="s">
        <v>13</v>
      </c>
      <c r="E19" s="418" t="s">
        <v>131</v>
      </c>
      <c r="F19" s="419" t="s">
        <v>14</v>
      </c>
      <c r="G19" s="419" t="s">
        <v>166</v>
      </c>
      <c r="H19" s="419" t="s">
        <v>167</v>
      </c>
      <c r="I19" s="419" t="s">
        <v>168</v>
      </c>
      <c r="J19" s="419" t="s">
        <v>169</v>
      </c>
      <c r="K19" s="419" t="s">
        <v>122</v>
      </c>
      <c r="L19" s="419" t="s">
        <v>162</v>
      </c>
      <c r="M19" s="419" t="s">
        <v>163</v>
      </c>
      <c r="N19" s="419" t="s">
        <v>164</v>
      </c>
      <c r="O19" s="419" t="s">
        <v>165</v>
      </c>
      <c r="P19" s="419" t="s">
        <v>19</v>
      </c>
      <c r="Q19" s="419" t="s">
        <v>20</v>
      </c>
      <c r="R19" s="418" t="s">
        <v>21</v>
      </c>
    </row>
    <row r="20" spans="1:20" s="138" customFormat="1" ht="14.25" customHeight="1" thickTop="1" thickBot="1">
      <c r="A20" s="420"/>
      <c r="B20" s="418"/>
      <c r="C20" s="420"/>
      <c r="D20" s="418"/>
      <c r="E20" s="418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8"/>
    </row>
    <row r="21" spans="1:20" s="138" customFormat="1" ht="34.5" customHeight="1" thickTop="1" thickBot="1">
      <c r="A21" s="420"/>
      <c r="B21" s="418"/>
      <c r="C21" s="420"/>
      <c r="D21" s="418"/>
      <c r="E21" s="418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8"/>
    </row>
    <row r="22" spans="1:20" s="138" customFormat="1" ht="12.75" thickTop="1" thickBot="1">
      <c r="A22" s="155">
        <v>1</v>
      </c>
      <c r="B22" s="155">
        <v>2</v>
      </c>
      <c r="C22" s="155">
        <v>3</v>
      </c>
      <c r="D22" s="155">
        <v>4</v>
      </c>
      <c r="E22" s="155">
        <v>5</v>
      </c>
      <c r="F22" s="155">
        <v>6</v>
      </c>
      <c r="G22" s="155">
        <v>7</v>
      </c>
      <c r="H22" s="155"/>
      <c r="I22" s="155"/>
      <c r="J22" s="155"/>
      <c r="K22" s="155"/>
      <c r="L22" s="155"/>
      <c r="M22" s="155"/>
      <c r="N22" s="155"/>
      <c r="O22" s="155"/>
      <c r="P22" s="155">
        <v>8</v>
      </c>
      <c r="Q22" s="155">
        <v>9</v>
      </c>
      <c r="R22" s="155">
        <v>9</v>
      </c>
    </row>
    <row r="23" spans="1:20" s="138" customFormat="1" ht="12.75" thickTop="1" thickBot="1">
      <c r="A23" s="156" t="s">
        <v>132</v>
      </c>
      <c r="B23" s="156" t="s">
        <v>30</v>
      </c>
      <c r="C23" s="157" t="s">
        <v>31</v>
      </c>
      <c r="D23" s="158">
        <f>D24+D59+D79+D84+D87</f>
        <v>0</v>
      </c>
      <c r="E23" s="158">
        <f>E26+E29+E32+E33+E37+E45+E46+E86+E54</f>
        <v>0</v>
      </c>
      <c r="F23" s="158">
        <f t="shared" ref="F23:R23" si="0">F24+F59+F79+F84+F87</f>
        <v>0</v>
      </c>
      <c r="G23" s="158">
        <f t="shared" si="0"/>
        <v>0</v>
      </c>
      <c r="H23" s="158">
        <f t="shared" si="0"/>
        <v>0</v>
      </c>
      <c r="I23" s="158">
        <f t="shared" si="0"/>
        <v>0</v>
      </c>
      <c r="J23" s="158">
        <f t="shared" si="0"/>
        <v>0</v>
      </c>
      <c r="K23" s="158">
        <f t="shared" si="0"/>
        <v>0</v>
      </c>
      <c r="L23" s="158">
        <f t="shared" si="0"/>
        <v>0</v>
      </c>
      <c r="M23" s="158">
        <f t="shared" si="0"/>
        <v>0</v>
      </c>
      <c r="N23" s="158">
        <f t="shared" si="0"/>
        <v>0</v>
      </c>
      <c r="O23" s="158">
        <f t="shared" si="0"/>
        <v>0</v>
      </c>
      <c r="P23" s="158">
        <f t="shared" si="0"/>
        <v>0</v>
      </c>
      <c r="Q23" s="158">
        <f t="shared" si="0"/>
        <v>0</v>
      </c>
      <c r="R23" s="158">
        <f t="shared" si="0"/>
        <v>0</v>
      </c>
    </row>
    <row r="24" spans="1:20" s="138" customFormat="1" ht="23.25" thickTop="1" thickBot="1">
      <c r="A24" s="154" t="s">
        <v>140</v>
      </c>
      <c r="B24" s="156">
        <v>2000</v>
      </c>
      <c r="C24" s="157" t="s">
        <v>33</v>
      </c>
      <c r="D24" s="158">
        <f>D25+D30+D47+D50+D54+D58</f>
        <v>0</v>
      </c>
      <c r="E24" s="158">
        <v>0</v>
      </c>
      <c r="F24" s="158">
        <f t="shared" ref="F24:R24" si="1">F25+F30+F47+F50+F54+F58</f>
        <v>0</v>
      </c>
      <c r="G24" s="158">
        <f t="shared" si="1"/>
        <v>0</v>
      </c>
      <c r="H24" s="158">
        <f t="shared" si="1"/>
        <v>0</v>
      </c>
      <c r="I24" s="158">
        <f t="shared" si="1"/>
        <v>0</v>
      </c>
      <c r="J24" s="158">
        <f t="shared" si="1"/>
        <v>0</v>
      </c>
      <c r="K24" s="158">
        <f t="shared" si="1"/>
        <v>0</v>
      </c>
      <c r="L24" s="158">
        <f t="shared" si="1"/>
        <v>0</v>
      </c>
      <c r="M24" s="158">
        <f t="shared" si="1"/>
        <v>0</v>
      </c>
      <c r="N24" s="158">
        <f t="shared" si="1"/>
        <v>0</v>
      </c>
      <c r="O24" s="158">
        <f t="shared" si="1"/>
        <v>0</v>
      </c>
      <c r="P24" s="158">
        <f t="shared" si="1"/>
        <v>0</v>
      </c>
      <c r="Q24" s="158">
        <f t="shared" si="1"/>
        <v>0</v>
      </c>
      <c r="R24" s="158">
        <f t="shared" si="1"/>
        <v>0</v>
      </c>
    </row>
    <row r="25" spans="1:20" s="138" customFormat="1" ht="12.75" thickTop="1" thickBot="1">
      <c r="A25" s="159" t="s">
        <v>46</v>
      </c>
      <c r="B25" s="156">
        <v>2100</v>
      </c>
      <c r="C25" s="157" t="s">
        <v>35</v>
      </c>
      <c r="D25" s="158">
        <f>D26+D29</f>
        <v>0</v>
      </c>
      <c r="E25" s="158">
        <v>0</v>
      </c>
      <c r="F25" s="158">
        <f t="shared" ref="F25:R25" si="2">F26+F29</f>
        <v>0</v>
      </c>
      <c r="G25" s="158">
        <f t="shared" si="2"/>
        <v>0</v>
      </c>
      <c r="H25" s="158">
        <f t="shared" si="2"/>
        <v>0</v>
      </c>
      <c r="I25" s="158">
        <f t="shared" si="2"/>
        <v>0</v>
      </c>
      <c r="J25" s="158">
        <f t="shared" si="2"/>
        <v>0</v>
      </c>
      <c r="K25" s="158">
        <f t="shared" si="2"/>
        <v>0</v>
      </c>
      <c r="L25" s="158">
        <f t="shared" si="2"/>
        <v>0</v>
      </c>
      <c r="M25" s="158">
        <f t="shared" si="2"/>
        <v>0</v>
      </c>
      <c r="N25" s="158">
        <f t="shared" si="2"/>
        <v>0</v>
      </c>
      <c r="O25" s="158">
        <f t="shared" si="2"/>
        <v>0</v>
      </c>
      <c r="P25" s="158">
        <f t="shared" si="2"/>
        <v>0</v>
      </c>
      <c r="Q25" s="158">
        <f t="shared" si="2"/>
        <v>0</v>
      </c>
      <c r="R25" s="158">
        <f t="shared" si="2"/>
        <v>0</v>
      </c>
    </row>
    <row r="26" spans="1:20" s="138" customFormat="1" ht="12.75" thickTop="1" thickBot="1">
      <c r="A26" s="160" t="s">
        <v>48</v>
      </c>
      <c r="B26" s="161">
        <v>2110</v>
      </c>
      <c r="C26" s="162" t="s">
        <v>37</v>
      </c>
      <c r="D26" s="163">
        <f>SUM(D27:D28)</f>
        <v>0</v>
      </c>
      <c r="E26" s="164"/>
      <c r="F26" s="163">
        <f>SUM(F27:F28)</f>
        <v>0</v>
      </c>
      <c r="G26" s="163">
        <f>SUM(G27:G28)</f>
        <v>0</v>
      </c>
      <c r="H26" s="163">
        <f>SUM(H27:H28)</f>
        <v>0</v>
      </c>
      <c r="I26" s="163">
        <f>SUM(I27:I28)</f>
        <v>0</v>
      </c>
      <c r="J26" s="163">
        <f>SUM(J27:J28)</f>
        <v>0</v>
      </c>
      <c r="K26" s="158">
        <f>G26+H26+I26+J26</f>
        <v>0</v>
      </c>
      <c r="L26" s="163">
        <f t="shared" ref="L26:R26" si="3">SUM(L27:L28)</f>
        <v>0</v>
      </c>
      <c r="M26" s="163">
        <f t="shared" si="3"/>
        <v>0</v>
      </c>
      <c r="N26" s="163">
        <f t="shared" si="3"/>
        <v>0</v>
      </c>
      <c r="O26" s="163">
        <f t="shared" si="3"/>
        <v>0</v>
      </c>
      <c r="P26" s="163">
        <f t="shared" si="3"/>
        <v>0</v>
      </c>
      <c r="Q26" s="163">
        <f t="shared" si="3"/>
        <v>0</v>
      </c>
      <c r="R26" s="163">
        <f t="shared" si="3"/>
        <v>0</v>
      </c>
    </row>
    <row r="27" spans="1:20" s="340" customFormat="1" ht="12.75" thickTop="1" thickBot="1">
      <c r="A27" s="333" t="s">
        <v>49</v>
      </c>
      <c r="B27" s="334">
        <v>2111</v>
      </c>
      <c r="C27" s="335" t="s">
        <v>39</v>
      </c>
      <c r="D27" s="328"/>
      <c r="E27" s="336">
        <v>0</v>
      </c>
      <c r="F27" s="328">
        <v>0</v>
      </c>
      <c r="G27" s="328"/>
      <c r="H27" s="328"/>
      <c r="I27" s="328"/>
      <c r="J27" s="328"/>
      <c r="K27" s="337">
        <f>G27+H27+I27+J27</f>
        <v>0</v>
      </c>
      <c r="L27" s="328"/>
      <c r="M27" s="328"/>
      <c r="N27" s="328"/>
      <c r="O27" s="328"/>
      <c r="P27" s="338">
        <f>L27+M27+N27+O27</f>
        <v>0</v>
      </c>
      <c r="Q27" s="328">
        <v>0</v>
      </c>
      <c r="R27" s="336">
        <f>K27-P27</f>
        <v>0</v>
      </c>
      <c r="S27" s="339"/>
    </row>
    <row r="28" spans="1:20" s="340" customFormat="1" ht="12.75" thickTop="1" thickBot="1">
      <c r="A28" s="333" t="s">
        <v>50</v>
      </c>
      <c r="B28" s="334">
        <v>2112</v>
      </c>
      <c r="C28" s="335" t="s">
        <v>41</v>
      </c>
      <c r="D28" s="328">
        <v>0</v>
      </c>
      <c r="E28" s="336">
        <v>0</v>
      </c>
      <c r="F28" s="328">
        <v>0</v>
      </c>
      <c r="G28" s="328">
        <f>P28</f>
        <v>0</v>
      </c>
      <c r="H28" s="328"/>
      <c r="I28" s="328"/>
      <c r="J28" s="328"/>
      <c r="K28" s="328"/>
      <c r="L28" s="328"/>
      <c r="M28" s="328"/>
      <c r="N28" s="328"/>
      <c r="O28" s="328"/>
      <c r="P28" s="328"/>
      <c r="Q28" s="328">
        <v>0</v>
      </c>
      <c r="R28" s="336">
        <f>K28-L28</f>
        <v>0</v>
      </c>
    </row>
    <row r="29" spans="1:20" s="340" customFormat="1" ht="12.75" thickTop="1" thickBot="1">
      <c r="A29" s="341" t="s">
        <v>51</v>
      </c>
      <c r="B29" s="342">
        <v>2120</v>
      </c>
      <c r="C29" s="343" t="s">
        <v>42</v>
      </c>
      <c r="D29" s="338"/>
      <c r="E29" s="338"/>
      <c r="F29" s="338">
        <v>0</v>
      </c>
      <c r="G29" s="328"/>
      <c r="H29" s="328"/>
      <c r="I29" s="328"/>
      <c r="J29" s="328"/>
      <c r="K29" s="337">
        <f>G29+H29+I29+J29</f>
        <v>0</v>
      </c>
      <c r="L29" s="338"/>
      <c r="M29" s="338"/>
      <c r="N29" s="338"/>
      <c r="O29" s="338"/>
      <c r="P29" s="338">
        <f>L29+M29+N29+O29</f>
        <v>0</v>
      </c>
      <c r="Q29" s="338">
        <v>0</v>
      </c>
      <c r="R29" s="336">
        <f>K29-P29</f>
        <v>0</v>
      </c>
    </row>
    <row r="30" spans="1:20" s="138" customFormat="1" ht="11.25" customHeight="1" thickTop="1" thickBot="1">
      <c r="A30" s="171" t="s">
        <v>52</v>
      </c>
      <c r="B30" s="156">
        <v>2200</v>
      </c>
      <c r="C30" s="157" t="s">
        <v>45</v>
      </c>
      <c r="D30" s="172">
        <f>SUM(D31:D37)+D44</f>
        <v>0</v>
      </c>
      <c r="E30" s="172">
        <v>0</v>
      </c>
      <c r="F30" s="172">
        <f t="shared" ref="F30:R30" si="4">SUM(F31:F37)+F44</f>
        <v>0</v>
      </c>
      <c r="G30" s="172">
        <f t="shared" si="4"/>
        <v>0</v>
      </c>
      <c r="H30" s="172">
        <f t="shared" si="4"/>
        <v>0</v>
      </c>
      <c r="I30" s="172">
        <f t="shared" si="4"/>
        <v>0</v>
      </c>
      <c r="J30" s="172">
        <f t="shared" si="4"/>
        <v>0</v>
      </c>
      <c r="K30" s="172">
        <f t="shared" si="4"/>
        <v>0</v>
      </c>
      <c r="L30" s="172">
        <f t="shared" si="4"/>
        <v>0</v>
      </c>
      <c r="M30" s="172">
        <f t="shared" si="4"/>
        <v>0</v>
      </c>
      <c r="N30" s="172">
        <f t="shared" si="4"/>
        <v>0</v>
      </c>
      <c r="O30" s="172">
        <f t="shared" si="4"/>
        <v>0</v>
      </c>
      <c r="P30" s="172">
        <f t="shared" si="4"/>
        <v>0</v>
      </c>
      <c r="Q30" s="172">
        <f t="shared" si="4"/>
        <v>0</v>
      </c>
      <c r="R30" s="172">
        <f t="shared" si="4"/>
        <v>0</v>
      </c>
    </row>
    <row r="31" spans="1:20" s="138" customFormat="1" ht="12" customHeight="1" thickTop="1" thickBot="1">
      <c r="A31" s="160" t="s">
        <v>53</v>
      </c>
      <c r="B31" s="161">
        <v>2210</v>
      </c>
      <c r="C31" s="162" t="s">
        <v>47</v>
      </c>
      <c r="D31" s="344">
        <f>[1]МАТІВ!$E$46</f>
        <v>0</v>
      </c>
      <c r="E31" s="163">
        <v>0</v>
      </c>
      <c r="F31" s="164">
        <v>0</v>
      </c>
      <c r="G31" s="344">
        <f>[1]МАТІВ!$U$46</f>
        <v>0</v>
      </c>
      <c r="H31" s="344">
        <f>[1]МАТІВ!$AK$46</f>
        <v>0</v>
      </c>
      <c r="I31" s="344">
        <f>[1]МАТІВ!$BA$46</f>
        <v>0</v>
      </c>
      <c r="J31" s="344">
        <f>[1]МАТІВ!$BQ$46</f>
        <v>0</v>
      </c>
      <c r="K31" s="158">
        <f>G31+H31+I31+J31</f>
        <v>0</v>
      </c>
      <c r="L31" s="344">
        <f>G31</f>
        <v>0</v>
      </c>
      <c r="M31" s="344">
        <f>H31</f>
        <v>0</v>
      </c>
      <c r="N31" s="344">
        <f>I31</f>
        <v>0</v>
      </c>
      <c r="O31" s="344">
        <f>J31</f>
        <v>0</v>
      </c>
      <c r="P31" s="164">
        <f t="shared" ref="P31:P36" si="5">L31+M31+N31+O31</f>
        <v>0</v>
      </c>
      <c r="Q31" s="164">
        <v>0</v>
      </c>
      <c r="R31" s="169">
        <f t="shared" ref="R31:R36" si="6">K31-P31</f>
        <v>0</v>
      </c>
    </row>
    <row r="32" spans="1:20" s="138" customFormat="1" ht="12.75" thickTop="1" thickBot="1">
      <c r="A32" s="160" t="s">
        <v>54</v>
      </c>
      <c r="B32" s="161">
        <v>2220</v>
      </c>
      <c r="C32" s="161">
        <v>100</v>
      </c>
      <c r="D32" s="164"/>
      <c r="E32" s="164"/>
      <c r="F32" s="164">
        <v>0</v>
      </c>
      <c r="G32" s="164"/>
      <c r="H32" s="164"/>
      <c r="I32" s="164"/>
      <c r="J32" s="164"/>
      <c r="K32" s="158">
        <f>G32+H32+I32+J32</f>
        <v>0</v>
      </c>
      <c r="L32" s="164"/>
      <c r="M32" s="164"/>
      <c r="N32" s="164"/>
      <c r="O32" s="164"/>
      <c r="P32" s="164">
        <f t="shared" si="5"/>
        <v>0</v>
      </c>
      <c r="Q32" s="164">
        <v>0</v>
      </c>
      <c r="R32" s="169">
        <f t="shared" si="6"/>
        <v>0</v>
      </c>
    </row>
    <row r="33" spans="1:18" s="138" customFormat="1" ht="12.75" thickTop="1" thickBot="1">
      <c r="A33" s="160" t="s">
        <v>55</v>
      </c>
      <c r="B33" s="161">
        <v>2230</v>
      </c>
      <c r="C33" s="161">
        <v>110</v>
      </c>
      <c r="D33" s="164"/>
      <c r="E33" s="164"/>
      <c r="F33" s="164">
        <v>0</v>
      </c>
      <c r="G33" s="164"/>
      <c r="H33" s="164"/>
      <c r="I33" s="164"/>
      <c r="J33" s="164"/>
      <c r="K33" s="158">
        <f>G33+H33+I33+J33</f>
        <v>0</v>
      </c>
      <c r="L33" s="164"/>
      <c r="M33" s="164"/>
      <c r="N33" s="164"/>
      <c r="O33" s="164"/>
      <c r="P33" s="164">
        <f t="shared" si="5"/>
        <v>0</v>
      </c>
      <c r="Q33" s="164">
        <v>0</v>
      </c>
      <c r="R33" s="169">
        <f t="shared" si="6"/>
        <v>0</v>
      </c>
    </row>
    <row r="34" spans="1:18" s="226" customFormat="1" ht="12.75" thickTop="1" thickBot="1">
      <c r="A34" s="231" t="s">
        <v>56</v>
      </c>
      <c r="B34" s="232">
        <v>2240</v>
      </c>
      <c r="C34" s="232">
        <v>120</v>
      </c>
      <c r="D34" s="164"/>
      <c r="E34" s="163">
        <v>0</v>
      </c>
      <c r="F34" s="164">
        <v>0</v>
      </c>
      <c r="G34" s="164"/>
      <c r="H34" s="164"/>
      <c r="I34" s="164"/>
      <c r="J34" s="164"/>
      <c r="K34" s="158">
        <f>G34+H34+I34+J34</f>
        <v>0</v>
      </c>
      <c r="L34" s="164"/>
      <c r="M34" s="164"/>
      <c r="N34" s="164"/>
      <c r="O34" s="164"/>
      <c r="P34" s="164">
        <f t="shared" si="5"/>
        <v>0</v>
      </c>
      <c r="Q34" s="164">
        <v>0</v>
      </c>
      <c r="R34" s="169">
        <f t="shared" si="6"/>
        <v>0</v>
      </c>
    </row>
    <row r="35" spans="1:18" s="138" customFormat="1" ht="12.75" thickTop="1" thickBot="1">
      <c r="A35" s="160" t="s">
        <v>57</v>
      </c>
      <c r="B35" s="161">
        <v>2250</v>
      </c>
      <c r="C35" s="161">
        <v>130</v>
      </c>
      <c r="D35" s="164"/>
      <c r="E35" s="163">
        <v>0</v>
      </c>
      <c r="F35" s="164">
        <v>0</v>
      </c>
      <c r="G35" s="164"/>
      <c r="H35" s="164"/>
      <c r="I35" s="164"/>
      <c r="J35" s="164"/>
      <c r="K35" s="158">
        <f>G35+H35+I35+J35</f>
        <v>0</v>
      </c>
      <c r="L35" s="164"/>
      <c r="M35" s="164"/>
      <c r="N35" s="164"/>
      <c r="O35" s="164"/>
      <c r="P35" s="164">
        <f t="shared" si="5"/>
        <v>0</v>
      </c>
      <c r="Q35" s="164">
        <v>0</v>
      </c>
      <c r="R35" s="169">
        <f t="shared" si="6"/>
        <v>0</v>
      </c>
    </row>
    <row r="36" spans="1:18" s="138" customFormat="1" ht="12.75" thickTop="1" thickBot="1">
      <c r="A36" s="170" t="s">
        <v>58</v>
      </c>
      <c r="B36" s="161">
        <v>2260</v>
      </c>
      <c r="C36" s="161">
        <v>140</v>
      </c>
      <c r="D36" s="164"/>
      <c r="E36" s="163">
        <v>0</v>
      </c>
      <c r="F36" s="164">
        <v>0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>
        <f t="shared" si="5"/>
        <v>0</v>
      </c>
      <c r="Q36" s="164">
        <v>0</v>
      </c>
      <c r="R36" s="169">
        <f t="shared" si="6"/>
        <v>0</v>
      </c>
    </row>
    <row r="37" spans="1:18" s="138" customFormat="1" ht="12.75" thickTop="1" thickBot="1">
      <c r="A37" s="170" t="s">
        <v>59</v>
      </c>
      <c r="B37" s="156">
        <v>2270</v>
      </c>
      <c r="C37" s="156">
        <v>150</v>
      </c>
      <c r="D37" s="172">
        <f>SUM(D38:D43)</f>
        <v>0</v>
      </c>
      <c r="E37" s="224"/>
      <c r="F37" s="172">
        <f t="shared" ref="F37:R37" si="7">SUM(F38:F43)</f>
        <v>0</v>
      </c>
      <c r="G37" s="172">
        <f t="shared" si="7"/>
        <v>0</v>
      </c>
      <c r="H37" s="172">
        <f t="shared" si="7"/>
        <v>0</v>
      </c>
      <c r="I37" s="172">
        <f t="shared" si="7"/>
        <v>0</v>
      </c>
      <c r="J37" s="172">
        <f t="shared" si="7"/>
        <v>0</v>
      </c>
      <c r="K37" s="172">
        <f t="shared" si="7"/>
        <v>0</v>
      </c>
      <c r="L37" s="172">
        <f t="shared" si="7"/>
        <v>0</v>
      </c>
      <c r="M37" s="172">
        <f t="shared" si="7"/>
        <v>0</v>
      </c>
      <c r="N37" s="172">
        <f t="shared" si="7"/>
        <v>0</v>
      </c>
      <c r="O37" s="172">
        <f t="shared" si="7"/>
        <v>0</v>
      </c>
      <c r="P37" s="172">
        <f t="shared" si="7"/>
        <v>0</v>
      </c>
      <c r="Q37" s="172">
        <f t="shared" si="7"/>
        <v>0</v>
      </c>
      <c r="R37" s="172">
        <f t="shared" si="7"/>
        <v>0</v>
      </c>
    </row>
    <row r="38" spans="1:18" s="138" customFormat="1" ht="12.75" thickTop="1" thickBot="1">
      <c r="A38" s="165" t="s">
        <v>60</v>
      </c>
      <c r="B38" s="154">
        <v>2271</v>
      </c>
      <c r="C38" s="154">
        <v>160</v>
      </c>
      <c r="D38" s="167"/>
      <c r="E38" s="168">
        <v>0</v>
      </c>
      <c r="F38" s="167">
        <v>0</v>
      </c>
      <c r="G38" s="167"/>
      <c r="H38" s="167"/>
      <c r="I38" s="167"/>
      <c r="J38" s="167"/>
      <c r="K38" s="158">
        <f>G38+H38+I38+J38</f>
        <v>0</v>
      </c>
      <c r="L38" s="167"/>
      <c r="M38" s="167"/>
      <c r="N38" s="167"/>
      <c r="O38" s="167"/>
      <c r="P38" s="167">
        <f t="shared" ref="P38:P43" si="8">L38+M38+N38+O38</f>
        <v>0</v>
      </c>
      <c r="Q38" s="167">
        <v>0</v>
      </c>
      <c r="R38" s="169">
        <f t="shared" ref="R38:R43" si="9">K38-P38</f>
        <v>0</v>
      </c>
    </row>
    <row r="39" spans="1:18" s="138" customFormat="1" ht="12.75" thickTop="1" thickBot="1">
      <c r="A39" s="165" t="s">
        <v>61</v>
      </c>
      <c r="B39" s="154">
        <v>2272</v>
      </c>
      <c r="C39" s="154">
        <v>170</v>
      </c>
      <c r="D39" s="167"/>
      <c r="E39" s="168">
        <v>0</v>
      </c>
      <c r="F39" s="167">
        <v>0</v>
      </c>
      <c r="G39" s="167"/>
      <c r="H39" s="167"/>
      <c r="I39" s="167"/>
      <c r="J39" s="167"/>
      <c r="K39" s="158">
        <f>G39+H39+I39+J39</f>
        <v>0</v>
      </c>
      <c r="L39" s="167"/>
      <c r="M39" s="167"/>
      <c r="N39" s="167"/>
      <c r="O39" s="167"/>
      <c r="P39" s="167">
        <f t="shared" si="8"/>
        <v>0</v>
      </c>
      <c r="Q39" s="167">
        <v>0</v>
      </c>
      <c r="R39" s="169">
        <f t="shared" si="9"/>
        <v>0</v>
      </c>
    </row>
    <row r="40" spans="1:18" s="138" customFormat="1" ht="12.75" thickTop="1" thickBot="1">
      <c r="A40" s="165" t="s">
        <v>62</v>
      </c>
      <c r="B40" s="154">
        <v>2273</v>
      </c>
      <c r="C40" s="154">
        <v>180</v>
      </c>
      <c r="D40" s="167"/>
      <c r="E40" s="168">
        <v>0</v>
      </c>
      <c r="F40" s="167">
        <v>0</v>
      </c>
      <c r="G40" s="167"/>
      <c r="H40" s="167"/>
      <c r="I40" s="167"/>
      <c r="J40" s="167"/>
      <c r="K40" s="158">
        <f>G40+H40+I40+J40</f>
        <v>0</v>
      </c>
      <c r="L40" s="167"/>
      <c r="M40" s="167"/>
      <c r="N40" s="167"/>
      <c r="O40" s="167"/>
      <c r="P40" s="167">
        <f t="shared" si="8"/>
        <v>0</v>
      </c>
      <c r="Q40" s="167">
        <v>0</v>
      </c>
      <c r="R40" s="169">
        <f t="shared" si="9"/>
        <v>0</v>
      </c>
    </row>
    <row r="41" spans="1:18" s="138" customFormat="1" ht="12.75" thickTop="1" thickBot="1">
      <c r="A41" s="165" t="s">
        <v>170</v>
      </c>
      <c r="B41" s="154">
        <v>2274</v>
      </c>
      <c r="C41" s="154">
        <v>190</v>
      </c>
      <c r="D41" s="167"/>
      <c r="E41" s="168">
        <v>0</v>
      </c>
      <c r="F41" s="167">
        <v>0</v>
      </c>
      <c r="G41" s="167"/>
      <c r="H41" s="167"/>
      <c r="I41" s="167"/>
      <c r="J41" s="167"/>
      <c r="K41" s="158">
        <f>G41+H41+I41+J41</f>
        <v>0</v>
      </c>
      <c r="L41" s="167"/>
      <c r="M41" s="167"/>
      <c r="N41" s="167"/>
      <c r="O41" s="167"/>
      <c r="P41" s="167">
        <f t="shared" si="8"/>
        <v>0</v>
      </c>
      <c r="Q41" s="167">
        <v>0</v>
      </c>
      <c r="R41" s="169">
        <f t="shared" si="9"/>
        <v>0</v>
      </c>
    </row>
    <row r="42" spans="1:18" s="138" customFormat="1" ht="12.75" thickTop="1" thickBot="1">
      <c r="A42" s="165" t="s">
        <v>171</v>
      </c>
      <c r="B42" s="154">
        <v>2275</v>
      </c>
      <c r="C42" s="154">
        <v>200</v>
      </c>
      <c r="D42" s="167"/>
      <c r="E42" s="168">
        <v>0</v>
      </c>
      <c r="F42" s="167">
        <v>0</v>
      </c>
      <c r="G42" s="167"/>
      <c r="H42" s="167"/>
      <c r="I42" s="167"/>
      <c r="J42" s="167"/>
      <c r="K42" s="158">
        <f>G42+H42+I42+J42</f>
        <v>0</v>
      </c>
      <c r="L42" s="167"/>
      <c r="M42" s="167"/>
      <c r="N42" s="167"/>
      <c r="O42" s="167"/>
      <c r="P42" s="167">
        <f t="shared" si="8"/>
        <v>0</v>
      </c>
      <c r="Q42" s="167">
        <v>0</v>
      </c>
      <c r="R42" s="169">
        <f t="shared" si="9"/>
        <v>0</v>
      </c>
    </row>
    <row r="43" spans="1:18" s="138" customFormat="1" ht="12.75" thickTop="1" thickBot="1">
      <c r="A43" s="165" t="s">
        <v>63</v>
      </c>
      <c r="B43" s="154">
        <v>2276</v>
      </c>
      <c r="C43" s="154">
        <v>210</v>
      </c>
      <c r="D43" s="167">
        <v>0</v>
      </c>
      <c r="E43" s="168">
        <v>0</v>
      </c>
      <c r="F43" s="167">
        <v>0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>
        <f t="shared" si="8"/>
        <v>0</v>
      </c>
      <c r="Q43" s="167">
        <v>0</v>
      </c>
      <c r="R43" s="169">
        <f t="shared" si="9"/>
        <v>0</v>
      </c>
    </row>
    <row r="44" spans="1:18" s="138" customFormat="1" ht="13.5" customHeight="1" thickTop="1" thickBot="1">
      <c r="A44" s="170" t="s">
        <v>64</v>
      </c>
      <c r="B44" s="156">
        <v>2280</v>
      </c>
      <c r="C44" s="156">
        <v>220</v>
      </c>
      <c r="D44" s="172">
        <f t="shared" ref="D44:R44" si="10">SUM(D45:D46)</f>
        <v>0</v>
      </c>
      <c r="E44" s="172">
        <f t="shared" si="10"/>
        <v>0</v>
      </c>
      <c r="F44" s="172">
        <f t="shared" si="10"/>
        <v>0</v>
      </c>
      <c r="G44" s="172">
        <f t="shared" si="10"/>
        <v>0</v>
      </c>
      <c r="H44" s="172">
        <f t="shared" si="10"/>
        <v>0</v>
      </c>
      <c r="I44" s="172">
        <f t="shared" si="10"/>
        <v>0</v>
      </c>
      <c r="J44" s="172">
        <f t="shared" si="10"/>
        <v>0</v>
      </c>
      <c r="K44" s="172">
        <f t="shared" si="10"/>
        <v>0</v>
      </c>
      <c r="L44" s="172">
        <f t="shared" si="10"/>
        <v>0</v>
      </c>
      <c r="M44" s="172">
        <f t="shared" si="10"/>
        <v>0</v>
      </c>
      <c r="N44" s="172">
        <f t="shared" si="10"/>
        <v>0</v>
      </c>
      <c r="O44" s="172">
        <f t="shared" si="10"/>
        <v>0</v>
      </c>
      <c r="P44" s="172">
        <f t="shared" si="10"/>
        <v>0</v>
      </c>
      <c r="Q44" s="172">
        <f t="shared" si="10"/>
        <v>0</v>
      </c>
      <c r="R44" s="172">
        <f t="shared" si="10"/>
        <v>0</v>
      </c>
    </row>
    <row r="45" spans="1:18" s="138" customFormat="1" ht="12.75" customHeight="1" thickTop="1" thickBot="1">
      <c r="A45" s="173" t="s">
        <v>65</v>
      </c>
      <c r="B45" s="154">
        <v>2281</v>
      </c>
      <c r="C45" s="154">
        <v>230</v>
      </c>
      <c r="D45" s="167">
        <v>0</v>
      </c>
      <c r="E45" s="167">
        <v>0</v>
      </c>
      <c r="F45" s="167">
        <v>0</v>
      </c>
      <c r="G45" s="167">
        <v>0</v>
      </c>
      <c r="H45" s="167"/>
      <c r="I45" s="167"/>
      <c r="J45" s="167"/>
      <c r="K45" s="167"/>
      <c r="L45" s="167"/>
      <c r="M45" s="167"/>
      <c r="N45" s="167"/>
      <c r="O45" s="167"/>
      <c r="P45" s="167">
        <f>L45+M45+N45+O45</f>
        <v>0</v>
      </c>
      <c r="Q45" s="167">
        <v>0</v>
      </c>
      <c r="R45" s="169">
        <f>K45-P45</f>
        <v>0</v>
      </c>
    </row>
    <row r="46" spans="1:18" s="138" customFormat="1" ht="12.75" customHeight="1" thickTop="1" thickBot="1">
      <c r="A46" s="174" t="s">
        <v>66</v>
      </c>
      <c r="B46" s="154">
        <v>2282</v>
      </c>
      <c r="C46" s="154">
        <v>240</v>
      </c>
      <c r="D46" s="167"/>
      <c r="E46" s="167"/>
      <c r="F46" s="167">
        <v>0</v>
      </c>
      <c r="G46" s="167"/>
      <c r="H46" s="167"/>
      <c r="I46" s="167"/>
      <c r="J46" s="167"/>
      <c r="K46" s="158">
        <f>G46+H46+I46+J46</f>
        <v>0</v>
      </c>
      <c r="L46" s="167"/>
      <c r="M46" s="167"/>
      <c r="N46" s="167"/>
      <c r="O46" s="167"/>
      <c r="P46" s="167">
        <f>L46+M46+N46+O46</f>
        <v>0</v>
      </c>
      <c r="Q46" s="167">
        <v>0</v>
      </c>
      <c r="R46" s="169">
        <f>K46-P46</f>
        <v>0</v>
      </c>
    </row>
    <row r="47" spans="1:18" s="138" customFormat="1" ht="12.75" thickTop="1" thickBot="1">
      <c r="A47" s="159" t="s">
        <v>67</v>
      </c>
      <c r="B47" s="156">
        <v>2400</v>
      </c>
      <c r="C47" s="156">
        <v>250</v>
      </c>
      <c r="D47" s="172">
        <f t="shared" ref="D47:R47" si="11">SUM(D48:D49)</f>
        <v>0</v>
      </c>
      <c r="E47" s="172">
        <f t="shared" si="11"/>
        <v>0</v>
      </c>
      <c r="F47" s="172">
        <f t="shared" si="11"/>
        <v>0</v>
      </c>
      <c r="G47" s="172">
        <f t="shared" si="11"/>
        <v>0</v>
      </c>
      <c r="H47" s="172">
        <f t="shared" si="11"/>
        <v>0</v>
      </c>
      <c r="I47" s="172">
        <f t="shared" si="11"/>
        <v>0</v>
      </c>
      <c r="J47" s="172">
        <f t="shared" si="11"/>
        <v>0</v>
      </c>
      <c r="K47" s="172">
        <f t="shared" si="11"/>
        <v>0</v>
      </c>
      <c r="L47" s="172">
        <f t="shared" si="11"/>
        <v>0</v>
      </c>
      <c r="M47" s="172">
        <f t="shared" si="11"/>
        <v>0</v>
      </c>
      <c r="N47" s="172">
        <f t="shared" si="11"/>
        <v>0</v>
      </c>
      <c r="O47" s="172">
        <f t="shared" si="11"/>
        <v>0</v>
      </c>
      <c r="P47" s="172">
        <f t="shared" si="11"/>
        <v>0</v>
      </c>
      <c r="Q47" s="172">
        <f t="shared" si="11"/>
        <v>0</v>
      </c>
      <c r="R47" s="172">
        <f t="shared" si="11"/>
        <v>0</v>
      </c>
    </row>
    <row r="48" spans="1:18" s="138" customFormat="1" ht="12.75" thickTop="1" thickBot="1">
      <c r="A48" s="175" t="s">
        <v>68</v>
      </c>
      <c r="B48" s="161">
        <v>2410</v>
      </c>
      <c r="C48" s="161">
        <v>260</v>
      </c>
      <c r="D48" s="164">
        <v>0</v>
      </c>
      <c r="E48" s="163">
        <v>0</v>
      </c>
      <c r="F48" s="164">
        <v>0</v>
      </c>
      <c r="G48" s="164">
        <v>0</v>
      </c>
      <c r="H48" s="164"/>
      <c r="I48" s="164"/>
      <c r="J48" s="164"/>
      <c r="K48" s="164"/>
      <c r="L48" s="164"/>
      <c r="M48" s="164"/>
      <c r="N48" s="164"/>
      <c r="O48" s="164"/>
      <c r="P48" s="164">
        <v>0</v>
      </c>
      <c r="Q48" s="164">
        <v>0</v>
      </c>
      <c r="R48" s="169">
        <f>K48-P48</f>
        <v>0</v>
      </c>
    </row>
    <row r="49" spans="1:18" s="138" customFormat="1" ht="12.75" thickTop="1" thickBot="1">
      <c r="A49" s="175" t="s">
        <v>69</v>
      </c>
      <c r="B49" s="161">
        <v>2420</v>
      </c>
      <c r="C49" s="161">
        <v>270</v>
      </c>
      <c r="D49" s="164">
        <v>0</v>
      </c>
      <c r="E49" s="163">
        <v>0</v>
      </c>
      <c r="F49" s="164">
        <v>0</v>
      </c>
      <c r="G49" s="164">
        <v>0</v>
      </c>
      <c r="H49" s="164"/>
      <c r="I49" s="164"/>
      <c r="J49" s="164"/>
      <c r="K49" s="164"/>
      <c r="L49" s="164"/>
      <c r="M49" s="164"/>
      <c r="N49" s="164"/>
      <c r="O49" s="164"/>
      <c r="P49" s="164">
        <v>0</v>
      </c>
      <c r="Q49" s="164">
        <v>0</v>
      </c>
      <c r="R49" s="169">
        <f>K49-P49</f>
        <v>0</v>
      </c>
    </row>
    <row r="50" spans="1:18" s="138" customFormat="1" ht="12" customHeight="1" thickTop="1" thickBot="1">
      <c r="A50" s="176" t="s">
        <v>70</v>
      </c>
      <c r="B50" s="156">
        <v>2600</v>
      </c>
      <c r="C50" s="156">
        <v>280</v>
      </c>
      <c r="D50" s="172">
        <f t="shared" ref="D50:R50" si="12">SUM(D51:D53)</f>
        <v>0</v>
      </c>
      <c r="E50" s="172">
        <f t="shared" si="12"/>
        <v>0</v>
      </c>
      <c r="F50" s="172">
        <f t="shared" si="12"/>
        <v>0</v>
      </c>
      <c r="G50" s="172">
        <f t="shared" si="12"/>
        <v>0</v>
      </c>
      <c r="H50" s="172">
        <f t="shared" si="12"/>
        <v>0</v>
      </c>
      <c r="I50" s="172">
        <f t="shared" si="12"/>
        <v>0</v>
      </c>
      <c r="J50" s="172">
        <f t="shared" si="12"/>
        <v>0</v>
      </c>
      <c r="K50" s="172">
        <f t="shared" si="12"/>
        <v>0</v>
      </c>
      <c r="L50" s="172">
        <f t="shared" si="12"/>
        <v>0</v>
      </c>
      <c r="M50" s="172">
        <f t="shared" si="12"/>
        <v>0</v>
      </c>
      <c r="N50" s="172">
        <f t="shared" si="12"/>
        <v>0</v>
      </c>
      <c r="O50" s="172">
        <f t="shared" si="12"/>
        <v>0</v>
      </c>
      <c r="P50" s="172">
        <f t="shared" si="12"/>
        <v>0</v>
      </c>
      <c r="Q50" s="172">
        <f t="shared" si="12"/>
        <v>0</v>
      </c>
      <c r="R50" s="172">
        <f t="shared" si="12"/>
        <v>0</v>
      </c>
    </row>
    <row r="51" spans="1:18" s="138" customFormat="1" ht="12.75" thickTop="1" thickBot="1">
      <c r="A51" s="170" t="s">
        <v>71</v>
      </c>
      <c r="B51" s="161">
        <v>2610</v>
      </c>
      <c r="C51" s="161">
        <v>290</v>
      </c>
      <c r="D51" s="177">
        <v>0</v>
      </c>
      <c r="E51" s="178">
        <v>0</v>
      </c>
      <c r="F51" s="177">
        <v>0</v>
      </c>
      <c r="G51" s="177">
        <v>0</v>
      </c>
      <c r="H51" s="177"/>
      <c r="I51" s="177"/>
      <c r="J51" s="177"/>
      <c r="K51" s="177"/>
      <c r="L51" s="177"/>
      <c r="M51" s="177"/>
      <c r="N51" s="177"/>
      <c r="O51" s="177"/>
      <c r="P51" s="177">
        <v>0</v>
      </c>
      <c r="Q51" s="177">
        <v>0</v>
      </c>
      <c r="R51" s="169">
        <f>K51-P51</f>
        <v>0</v>
      </c>
    </row>
    <row r="52" spans="1:18" s="138" customFormat="1" ht="12.75" thickTop="1" thickBot="1">
      <c r="A52" s="170" t="s">
        <v>72</v>
      </c>
      <c r="B52" s="161">
        <v>2620</v>
      </c>
      <c r="C52" s="161">
        <v>300</v>
      </c>
      <c r="D52" s="177">
        <v>0</v>
      </c>
      <c r="E52" s="178">
        <v>0</v>
      </c>
      <c r="F52" s="177">
        <v>0</v>
      </c>
      <c r="G52" s="177">
        <v>0</v>
      </c>
      <c r="H52" s="177"/>
      <c r="I52" s="177"/>
      <c r="J52" s="177"/>
      <c r="K52" s="177"/>
      <c r="L52" s="177"/>
      <c r="M52" s="177"/>
      <c r="N52" s="177"/>
      <c r="O52" s="177"/>
      <c r="P52" s="177">
        <v>0</v>
      </c>
      <c r="Q52" s="177">
        <v>0</v>
      </c>
      <c r="R52" s="169">
        <f>K52-P52</f>
        <v>0</v>
      </c>
    </row>
    <row r="53" spans="1:18" s="138" customFormat="1" ht="12.75" thickTop="1" thickBot="1">
      <c r="A53" s="175" t="s">
        <v>73</v>
      </c>
      <c r="B53" s="161">
        <v>2630</v>
      </c>
      <c r="C53" s="161">
        <v>310</v>
      </c>
      <c r="D53" s="177">
        <v>0</v>
      </c>
      <c r="E53" s="178">
        <v>0</v>
      </c>
      <c r="F53" s="177">
        <v>0</v>
      </c>
      <c r="G53" s="177">
        <v>0</v>
      </c>
      <c r="H53" s="177"/>
      <c r="I53" s="177"/>
      <c r="J53" s="177"/>
      <c r="K53" s="177"/>
      <c r="L53" s="177"/>
      <c r="M53" s="177"/>
      <c r="N53" s="177"/>
      <c r="O53" s="177"/>
      <c r="P53" s="177">
        <v>0</v>
      </c>
      <c r="Q53" s="177">
        <v>0</v>
      </c>
      <c r="R53" s="169">
        <f>K53-P53</f>
        <v>0</v>
      </c>
    </row>
    <row r="54" spans="1:18" s="138" customFormat="1" ht="12.75" thickTop="1" thickBot="1">
      <c r="A54" s="171" t="s">
        <v>74</v>
      </c>
      <c r="B54" s="156">
        <v>2700</v>
      </c>
      <c r="C54" s="156">
        <v>320</v>
      </c>
      <c r="D54" s="179">
        <f t="shared" ref="D54:R54" si="13">SUM(D55:D57)</f>
        <v>0</v>
      </c>
      <c r="E54" s="179">
        <f t="shared" si="13"/>
        <v>0</v>
      </c>
      <c r="F54" s="179">
        <f t="shared" si="13"/>
        <v>0</v>
      </c>
      <c r="G54" s="179">
        <f t="shared" si="13"/>
        <v>0</v>
      </c>
      <c r="H54" s="179">
        <f t="shared" si="13"/>
        <v>0</v>
      </c>
      <c r="I54" s="179">
        <f t="shared" si="13"/>
        <v>0</v>
      </c>
      <c r="J54" s="179">
        <f t="shared" si="13"/>
        <v>0</v>
      </c>
      <c r="K54" s="179">
        <f t="shared" si="13"/>
        <v>0</v>
      </c>
      <c r="L54" s="179">
        <f t="shared" si="13"/>
        <v>0</v>
      </c>
      <c r="M54" s="179">
        <f t="shared" si="13"/>
        <v>0</v>
      </c>
      <c r="N54" s="179">
        <f t="shared" si="13"/>
        <v>0</v>
      </c>
      <c r="O54" s="179">
        <f t="shared" si="13"/>
        <v>0</v>
      </c>
      <c r="P54" s="179">
        <f t="shared" si="13"/>
        <v>0</v>
      </c>
      <c r="Q54" s="179">
        <f t="shared" si="13"/>
        <v>0</v>
      </c>
      <c r="R54" s="179">
        <f t="shared" si="13"/>
        <v>0</v>
      </c>
    </row>
    <row r="55" spans="1:18" s="138" customFormat="1" ht="12.75" customHeight="1" thickTop="1" thickBot="1">
      <c r="A55" s="170" t="s">
        <v>75</v>
      </c>
      <c r="B55" s="161">
        <v>2710</v>
      </c>
      <c r="C55" s="161">
        <v>330</v>
      </c>
      <c r="D55" s="177">
        <v>0</v>
      </c>
      <c r="E55" s="178">
        <v>0</v>
      </c>
      <c r="F55" s="177">
        <v>0</v>
      </c>
      <c r="G55" s="177">
        <v>0</v>
      </c>
      <c r="H55" s="177"/>
      <c r="I55" s="177"/>
      <c r="J55" s="177"/>
      <c r="K55" s="177"/>
      <c r="L55" s="177"/>
      <c r="M55" s="177"/>
      <c r="N55" s="177"/>
      <c r="O55" s="177"/>
      <c r="P55" s="177">
        <v>0</v>
      </c>
      <c r="Q55" s="177">
        <v>0</v>
      </c>
      <c r="R55" s="169">
        <f>K55-P55</f>
        <v>0</v>
      </c>
    </row>
    <row r="56" spans="1:18" s="138" customFormat="1" ht="12.75" thickTop="1" thickBot="1">
      <c r="A56" s="170" t="s">
        <v>76</v>
      </c>
      <c r="B56" s="161">
        <v>2720</v>
      </c>
      <c r="C56" s="161">
        <v>340</v>
      </c>
      <c r="D56" s="177">
        <v>0</v>
      </c>
      <c r="E56" s="178">
        <v>0</v>
      </c>
      <c r="F56" s="177">
        <v>0</v>
      </c>
      <c r="G56" s="177">
        <v>0</v>
      </c>
      <c r="H56" s="177"/>
      <c r="I56" s="177"/>
      <c r="J56" s="177"/>
      <c r="K56" s="177"/>
      <c r="L56" s="177"/>
      <c r="M56" s="177"/>
      <c r="N56" s="177"/>
      <c r="O56" s="177"/>
      <c r="P56" s="177">
        <v>0</v>
      </c>
      <c r="Q56" s="177">
        <v>0</v>
      </c>
      <c r="R56" s="169">
        <f>K56-P56</f>
        <v>0</v>
      </c>
    </row>
    <row r="57" spans="1:18" s="226" customFormat="1" ht="12.75" thickTop="1" thickBot="1">
      <c r="A57" s="233" t="s">
        <v>77</v>
      </c>
      <c r="B57" s="232">
        <v>2730</v>
      </c>
      <c r="C57" s="232">
        <v>350</v>
      </c>
      <c r="D57" s="177"/>
      <c r="E57" s="178">
        <v>0</v>
      </c>
      <c r="F57" s="177">
        <v>0</v>
      </c>
      <c r="G57" s="177"/>
      <c r="H57" s="177"/>
      <c r="I57" s="177"/>
      <c r="J57" s="177"/>
      <c r="K57" s="158">
        <f>G57+H57+I57+J57</f>
        <v>0</v>
      </c>
      <c r="L57" s="177"/>
      <c r="M57" s="177"/>
      <c r="N57" s="177"/>
      <c r="O57" s="177"/>
      <c r="P57" s="177"/>
      <c r="Q57" s="177">
        <v>0</v>
      </c>
      <c r="R57" s="169">
        <f>K57-P57</f>
        <v>0</v>
      </c>
    </row>
    <row r="58" spans="1:18" s="138" customFormat="1" ht="12.75" thickTop="1" thickBot="1">
      <c r="A58" s="171" t="s">
        <v>78</v>
      </c>
      <c r="B58" s="156">
        <v>2800</v>
      </c>
      <c r="C58" s="156">
        <v>360</v>
      </c>
      <c r="D58" s="180"/>
      <c r="E58" s="179">
        <v>0</v>
      </c>
      <c r="F58" s="180">
        <v>0</v>
      </c>
      <c r="G58" s="180"/>
      <c r="H58" s="180"/>
      <c r="I58" s="180"/>
      <c r="J58" s="180"/>
      <c r="K58" s="158">
        <f>G58+H58+I58+J58</f>
        <v>0</v>
      </c>
      <c r="L58" s="180"/>
      <c r="M58" s="180"/>
      <c r="N58" s="180"/>
      <c r="O58" s="180"/>
      <c r="P58" s="180">
        <f>L58+M58+N58+O58</f>
        <v>0</v>
      </c>
      <c r="Q58" s="180">
        <v>0</v>
      </c>
      <c r="R58" s="169">
        <f>K58-P58</f>
        <v>0</v>
      </c>
    </row>
    <row r="59" spans="1:18" s="138" customFormat="1" ht="12.75" thickTop="1" thickBot="1">
      <c r="A59" s="156" t="s">
        <v>79</v>
      </c>
      <c r="B59" s="156">
        <v>3000</v>
      </c>
      <c r="C59" s="156">
        <v>370</v>
      </c>
      <c r="D59" s="179">
        <f t="shared" ref="D59:R59" si="14">D60+D74</f>
        <v>0</v>
      </c>
      <c r="E59" s="179">
        <f t="shared" si="14"/>
        <v>0</v>
      </c>
      <c r="F59" s="179">
        <f t="shared" si="14"/>
        <v>0</v>
      </c>
      <c r="G59" s="179">
        <f t="shared" si="14"/>
        <v>0</v>
      </c>
      <c r="H59" s="179">
        <f t="shared" si="14"/>
        <v>0</v>
      </c>
      <c r="I59" s="179">
        <f t="shared" si="14"/>
        <v>0</v>
      </c>
      <c r="J59" s="179">
        <f t="shared" si="14"/>
        <v>0</v>
      </c>
      <c r="K59" s="179">
        <f t="shared" si="14"/>
        <v>0</v>
      </c>
      <c r="L59" s="179">
        <f t="shared" si="14"/>
        <v>0</v>
      </c>
      <c r="M59" s="179">
        <f t="shared" si="14"/>
        <v>0</v>
      </c>
      <c r="N59" s="179">
        <f t="shared" si="14"/>
        <v>0</v>
      </c>
      <c r="O59" s="179">
        <f t="shared" si="14"/>
        <v>0</v>
      </c>
      <c r="P59" s="179">
        <f t="shared" si="14"/>
        <v>0</v>
      </c>
      <c r="Q59" s="179">
        <f t="shared" si="14"/>
        <v>0</v>
      </c>
      <c r="R59" s="179">
        <f t="shared" si="14"/>
        <v>0</v>
      </c>
    </row>
    <row r="60" spans="1:18" s="138" customFormat="1" ht="12.75" thickTop="1" thickBot="1">
      <c r="A60" s="159" t="s">
        <v>80</v>
      </c>
      <c r="B60" s="156">
        <v>3100</v>
      </c>
      <c r="C60" s="156">
        <v>380</v>
      </c>
      <c r="D60" s="179">
        <f t="shared" ref="D60:R60" si="15">D61+D62+D65+D68+D72+D73</f>
        <v>0</v>
      </c>
      <c r="E60" s="179">
        <f t="shared" si="15"/>
        <v>0</v>
      </c>
      <c r="F60" s="179">
        <f t="shared" si="15"/>
        <v>0</v>
      </c>
      <c r="G60" s="179">
        <f t="shared" si="15"/>
        <v>0</v>
      </c>
      <c r="H60" s="179">
        <f t="shared" si="15"/>
        <v>0</v>
      </c>
      <c r="I60" s="179">
        <f t="shared" si="15"/>
        <v>0</v>
      </c>
      <c r="J60" s="179">
        <f t="shared" si="15"/>
        <v>0</v>
      </c>
      <c r="K60" s="179">
        <f t="shared" si="15"/>
        <v>0</v>
      </c>
      <c r="L60" s="179">
        <f t="shared" si="15"/>
        <v>0</v>
      </c>
      <c r="M60" s="179">
        <f t="shared" si="15"/>
        <v>0</v>
      </c>
      <c r="N60" s="179">
        <f t="shared" si="15"/>
        <v>0</v>
      </c>
      <c r="O60" s="179">
        <f t="shared" si="15"/>
        <v>0</v>
      </c>
      <c r="P60" s="179">
        <f t="shared" si="15"/>
        <v>0</v>
      </c>
      <c r="Q60" s="179">
        <f t="shared" si="15"/>
        <v>0</v>
      </c>
      <c r="R60" s="179">
        <f t="shared" si="15"/>
        <v>0</v>
      </c>
    </row>
    <row r="61" spans="1:18" s="138" customFormat="1" ht="12.75" thickTop="1" thickBot="1">
      <c r="A61" s="170" t="s">
        <v>81</v>
      </c>
      <c r="B61" s="161">
        <v>3110</v>
      </c>
      <c r="C61" s="161">
        <v>390</v>
      </c>
      <c r="D61" s="345">
        <f>[1]МАТІВ!$E$179</f>
        <v>0</v>
      </c>
      <c r="E61" s="178">
        <v>0</v>
      </c>
      <c r="F61" s="177">
        <v>0</v>
      </c>
      <c r="G61" s="345">
        <f>[1]МАТІВ!$U$179</f>
        <v>0</v>
      </c>
      <c r="H61" s="345">
        <f>[1]МАТІВ!$AK$179</f>
        <v>0</v>
      </c>
      <c r="I61" s="345">
        <f>[1]МАТІВ!$BA$179</f>
        <v>0</v>
      </c>
      <c r="J61" s="345">
        <f>[1]МАТІВ!$BQ$179</f>
        <v>0</v>
      </c>
      <c r="K61" s="177"/>
      <c r="L61" s="345">
        <f>G61</f>
        <v>0</v>
      </c>
      <c r="M61" s="345">
        <f>H61</f>
        <v>0</v>
      </c>
      <c r="N61" s="345">
        <f>I61</f>
        <v>0</v>
      </c>
      <c r="O61" s="345">
        <f>J61</f>
        <v>0</v>
      </c>
      <c r="P61" s="177">
        <v>0</v>
      </c>
      <c r="Q61" s="177">
        <v>0</v>
      </c>
      <c r="R61" s="169">
        <f t="shared" ref="R61:R73" si="16">K61-P61</f>
        <v>0</v>
      </c>
    </row>
    <row r="62" spans="1:18" s="138" customFormat="1" ht="12.75" thickTop="1" thickBot="1">
      <c r="A62" s="175" t="s">
        <v>82</v>
      </c>
      <c r="B62" s="161">
        <v>3120</v>
      </c>
      <c r="C62" s="161">
        <v>400</v>
      </c>
      <c r="D62" s="181">
        <f>SUM(D63:D64)</f>
        <v>0</v>
      </c>
      <c r="E62" s="181">
        <f>SUM(E63:E64)</f>
        <v>0</v>
      </c>
      <c r="F62" s="181">
        <f>SUM(F63:F64)</f>
        <v>0</v>
      </c>
      <c r="G62" s="181">
        <f>SUM(G63:G64)</f>
        <v>0</v>
      </c>
      <c r="H62" s="181"/>
      <c r="I62" s="181"/>
      <c r="J62" s="181"/>
      <c r="K62" s="181"/>
      <c r="L62" s="181"/>
      <c r="M62" s="181"/>
      <c r="N62" s="181"/>
      <c r="O62" s="181"/>
      <c r="P62" s="181">
        <f>SUM(P63:P64)</f>
        <v>0</v>
      </c>
      <c r="Q62" s="181">
        <f>SUM(Q63:Q64)</f>
        <v>0</v>
      </c>
      <c r="R62" s="169">
        <f t="shared" si="16"/>
        <v>0</v>
      </c>
    </row>
    <row r="63" spans="1:18" s="138" customFormat="1" ht="12.75" thickTop="1" thickBot="1">
      <c r="A63" s="165" t="s">
        <v>83</v>
      </c>
      <c r="B63" s="154">
        <v>3121</v>
      </c>
      <c r="C63" s="154">
        <v>410</v>
      </c>
      <c r="D63" s="182">
        <v>0</v>
      </c>
      <c r="E63" s="183">
        <v>0</v>
      </c>
      <c r="F63" s="182">
        <v>0</v>
      </c>
      <c r="G63" s="182">
        <v>0</v>
      </c>
      <c r="H63" s="182"/>
      <c r="I63" s="182"/>
      <c r="J63" s="182"/>
      <c r="K63" s="182"/>
      <c r="L63" s="182"/>
      <c r="M63" s="182"/>
      <c r="N63" s="182"/>
      <c r="O63" s="182"/>
      <c r="P63" s="182">
        <v>0</v>
      </c>
      <c r="Q63" s="182">
        <v>0</v>
      </c>
      <c r="R63" s="169">
        <f t="shared" si="16"/>
        <v>0</v>
      </c>
    </row>
    <row r="64" spans="1:18" s="138" customFormat="1" ht="12.75" thickTop="1" thickBot="1">
      <c r="A64" s="165" t="s">
        <v>84</v>
      </c>
      <c r="B64" s="154">
        <v>3122</v>
      </c>
      <c r="C64" s="154">
        <v>420</v>
      </c>
      <c r="D64" s="182">
        <v>0</v>
      </c>
      <c r="E64" s="183">
        <v>0</v>
      </c>
      <c r="F64" s="182">
        <v>0</v>
      </c>
      <c r="G64" s="182">
        <v>0</v>
      </c>
      <c r="H64" s="182"/>
      <c r="I64" s="182"/>
      <c r="J64" s="182"/>
      <c r="K64" s="182"/>
      <c r="L64" s="182"/>
      <c r="M64" s="182"/>
      <c r="N64" s="182"/>
      <c r="O64" s="182"/>
      <c r="P64" s="182">
        <v>0</v>
      </c>
      <c r="Q64" s="182">
        <v>0</v>
      </c>
      <c r="R64" s="169">
        <f t="shared" si="16"/>
        <v>0</v>
      </c>
    </row>
    <row r="65" spans="1:18" s="138" customFormat="1" ht="12.75" thickTop="1" thickBot="1">
      <c r="A65" s="160" t="s">
        <v>85</v>
      </c>
      <c r="B65" s="161">
        <v>3130</v>
      </c>
      <c r="C65" s="161">
        <v>430</v>
      </c>
      <c r="D65" s="178">
        <f>SUM(D66:D67)</f>
        <v>0</v>
      </c>
      <c r="E65" s="178">
        <f>SUM(E66:E67)</f>
        <v>0</v>
      </c>
      <c r="F65" s="178">
        <f>SUM(F66:F67)</f>
        <v>0</v>
      </c>
      <c r="G65" s="178">
        <f>SUM(G66:G67)</f>
        <v>0</v>
      </c>
      <c r="H65" s="178"/>
      <c r="I65" s="178"/>
      <c r="J65" s="178"/>
      <c r="K65" s="178"/>
      <c r="L65" s="178"/>
      <c r="M65" s="178"/>
      <c r="N65" s="178"/>
      <c r="O65" s="178"/>
      <c r="P65" s="178">
        <f>SUM(P66:P67)</f>
        <v>0</v>
      </c>
      <c r="Q65" s="178">
        <f>SUM(Q66:Q67)</f>
        <v>0</v>
      </c>
      <c r="R65" s="169">
        <f t="shared" si="16"/>
        <v>0</v>
      </c>
    </row>
    <row r="66" spans="1:18" s="138" customFormat="1" ht="12.75" thickTop="1" thickBot="1">
      <c r="A66" s="165" t="s">
        <v>86</v>
      </c>
      <c r="B66" s="154">
        <v>3131</v>
      </c>
      <c r="C66" s="154">
        <v>440</v>
      </c>
      <c r="D66" s="182">
        <v>0</v>
      </c>
      <c r="E66" s="183">
        <v>0</v>
      </c>
      <c r="F66" s="182">
        <v>0</v>
      </c>
      <c r="G66" s="182">
        <v>0</v>
      </c>
      <c r="H66" s="182"/>
      <c r="I66" s="182"/>
      <c r="J66" s="182"/>
      <c r="K66" s="182"/>
      <c r="L66" s="182"/>
      <c r="M66" s="182"/>
      <c r="N66" s="182"/>
      <c r="O66" s="182"/>
      <c r="P66" s="182">
        <v>0</v>
      </c>
      <c r="Q66" s="182">
        <v>0</v>
      </c>
      <c r="R66" s="169">
        <f t="shared" si="16"/>
        <v>0</v>
      </c>
    </row>
    <row r="67" spans="1:18" s="138" customFormat="1" ht="12.75" thickTop="1" thickBot="1">
      <c r="A67" s="165" t="s">
        <v>87</v>
      </c>
      <c r="B67" s="154">
        <v>3132</v>
      </c>
      <c r="C67" s="154">
        <v>450</v>
      </c>
      <c r="D67" s="182">
        <v>0</v>
      </c>
      <c r="E67" s="183">
        <v>0</v>
      </c>
      <c r="F67" s="182">
        <v>0</v>
      </c>
      <c r="G67" s="182">
        <v>0</v>
      </c>
      <c r="H67" s="182"/>
      <c r="I67" s="182"/>
      <c r="J67" s="182"/>
      <c r="K67" s="182"/>
      <c r="L67" s="182"/>
      <c r="M67" s="182"/>
      <c r="N67" s="182"/>
      <c r="O67" s="182"/>
      <c r="P67" s="182">
        <v>0</v>
      </c>
      <c r="Q67" s="182">
        <v>0</v>
      </c>
      <c r="R67" s="169">
        <f t="shared" si="16"/>
        <v>0</v>
      </c>
    </row>
    <row r="68" spans="1:18" s="138" customFormat="1" ht="12.75" thickTop="1" thickBot="1">
      <c r="A68" s="160" t="s">
        <v>88</v>
      </c>
      <c r="B68" s="161">
        <v>3140</v>
      </c>
      <c r="C68" s="161">
        <v>460</v>
      </c>
      <c r="D68" s="178">
        <f>SUM(D69:D71)</f>
        <v>0</v>
      </c>
      <c r="E68" s="178">
        <f>SUM(E69:E71)</f>
        <v>0</v>
      </c>
      <c r="F68" s="178">
        <f>SUM(F69:F71)</f>
        <v>0</v>
      </c>
      <c r="G68" s="178">
        <f>SUM(G69:G71)</f>
        <v>0</v>
      </c>
      <c r="H68" s="178"/>
      <c r="I68" s="178"/>
      <c r="J68" s="178"/>
      <c r="K68" s="178"/>
      <c r="L68" s="178"/>
      <c r="M68" s="178"/>
      <c r="N68" s="178"/>
      <c r="O68" s="178"/>
      <c r="P68" s="178">
        <f>SUM(P69:P71)</f>
        <v>0</v>
      </c>
      <c r="Q68" s="178">
        <f>SUM(Q69:Q71)</f>
        <v>0</v>
      </c>
      <c r="R68" s="169">
        <f t="shared" si="16"/>
        <v>0</v>
      </c>
    </row>
    <row r="69" spans="1:18" s="138" customFormat="1" ht="13.5" thickTop="1" thickBot="1">
      <c r="A69" s="184" t="s">
        <v>113</v>
      </c>
      <c r="B69" s="154">
        <v>3141</v>
      </c>
      <c r="C69" s="154">
        <v>470</v>
      </c>
      <c r="D69" s="182">
        <v>0</v>
      </c>
      <c r="E69" s="183">
        <v>0</v>
      </c>
      <c r="F69" s="182">
        <v>0</v>
      </c>
      <c r="G69" s="182">
        <v>0</v>
      </c>
      <c r="H69" s="182"/>
      <c r="I69" s="182"/>
      <c r="J69" s="182"/>
      <c r="K69" s="182"/>
      <c r="L69" s="182"/>
      <c r="M69" s="182"/>
      <c r="N69" s="182"/>
      <c r="O69" s="182"/>
      <c r="P69" s="182">
        <v>0</v>
      </c>
      <c r="Q69" s="182">
        <v>0</v>
      </c>
      <c r="R69" s="169">
        <f t="shared" si="16"/>
        <v>0</v>
      </c>
    </row>
    <row r="70" spans="1:18" s="138" customFormat="1" ht="13.5" thickTop="1" thickBot="1">
      <c r="A70" s="184" t="s">
        <v>114</v>
      </c>
      <c r="B70" s="154">
        <v>3142</v>
      </c>
      <c r="C70" s="154">
        <v>480</v>
      </c>
      <c r="D70" s="182">
        <v>0</v>
      </c>
      <c r="E70" s="183">
        <v>0</v>
      </c>
      <c r="F70" s="182">
        <v>0</v>
      </c>
      <c r="G70" s="182">
        <v>0</v>
      </c>
      <c r="H70" s="182"/>
      <c r="I70" s="182"/>
      <c r="J70" s="182"/>
      <c r="K70" s="182"/>
      <c r="L70" s="182"/>
      <c r="M70" s="182"/>
      <c r="N70" s="182"/>
      <c r="O70" s="182"/>
      <c r="P70" s="182">
        <v>0</v>
      </c>
      <c r="Q70" s="182">
        <v>0</v>
      </c>
      <c r="R70" s="169">
        <f t="shared" si="16"/>
        <v>0</v>
      </c>
    </row>
    <row r="71" spans="1:18" s="138" customFormat="1" ht="13.5" thickTop="1" thickBot="1">
      <c r="A71" s="184" t="s">
        <v>115</v>
      </c>
      <c r="B71" s="154">
        <v>3143</v>
      </c>
      <c r="C71" s="154">
        <v>490</v>
      </c>
      <c r="D71" s="182">
        <v>0</v>
      </c>
      <c r="E71" s="183">
        <v>0</v>
      </c>
      <c r="F71" s="182">
        <v>0</v>
      </c>
      <c r="G71" s="182">
        <v>0</v>
      </c>
      <c r="H71" s="182"/>
      <c r="I71" s="182"/>
      <c r="J71" s="182"/>
      <c r="K71" s="182"/>
      <c r="L71" s="182"/>
      <c r="M71" s="182"/>
      <c r="N71" s="182"/>
      <c r="O71" s="182"/>
      <c r="P71" s="182">
        <v>0</v>
      </c>
      <c r="Q71" s="182">
        <v>0</v>
      </c>
      <c r="R71" s="169">
        <f t="shared" si="16"/>
        <v>0</v>
      </c>
    </row>
    <row r="72" spans="1:18" s="138" customFormat="1" ht="12.75" thickTop="1" thickBot="1">
      <c r="A72" s="160" t="s">
        <v>89</v>
      </c>
      <c r="B72" s="161">
        <v>3150</v>
      </c>
      <c r="C72" s="161">
        <v>500</v>
      </c>
      <c r="D72" s="177">
        <v>0</v>
      </c>
      <c r="E72" s="178">
        <v>0</v>
      </c>
      <c r="F72" s="177">
        <v>0</v>
      </c>
      <c r="G72" s="177">
        <v>0</v>
      </c>
      <c r="H72" s="177"/>
      <c r="I72" s="177"/>
      <c r="J72" s="177"/>
      <c r="K72" s="177"/>
      <c r="L72" s="177"/>
      <c r="M72" s="177"/>
      <c r="N72" s="177"/>
      <c r="O72" s="177"/>
      <c r="P72" s="177">
        <v>0</v>
      </c>
      <c r="Q72" s="177">
        <v>0</v>
      </c>
      <c r="R72" s="169">
        <f t="shared" si="16"/>
        <v>0</v>
      </c>
    </row>
    <row r="73" spans="1:18" s="138" customFormat="1" ht="12.75" thickTop="1" thickBot="1">
      <c r="A73" s="160" t="s">
        <v>90</v>
      </c>
      <c r="B73" s="161">
        <v>3160</v>
      </c>
      <c r="C73" s="161">
        <v>510</v>
      </c>
      <c r="D73" s="177">
        <v>0</v>
      </c>
      <c r="E73" s="178">
        <v>0</v>
      </c>
      <c r="F73" s="177">
        <v>0</v>
      </c>
      <c r="G73" s="177">
        <v>0</v>
      </c>
      <c r="H73" s="177"/>
      <c r="I73" s="177"/>
      <c r="J73" s="177"/>
      <c r="K73" s="177"/>
      <c r="L73" s="177"/>
      <c r="M73" s="177"/>
      <c r="N73" s="177"/>
      <c r="O73" s="177"/>
      <c r="P73" s="177">
        <v>0</v>
      </c>
      <c r="Q73" s="177">
        <v>0</v>
      </c>
      <c r="R73" s="169">
        <f t="shared" si="16"/>
        <v>0</v>
      </c>
    </row>
    <row r="74" spans="1:18" s="138" customFormat="1" ht="12.75" thickTop="1" thickBot="1">
      <c r="A74" s="159" t="s">
        <v>91</v>
      </c>
      <c r="B74" s="156">
        <v>3200</v>
      </c>
      <c r="C74" s="156">
        <v>520</v>
      </c>
      <c r="D74" s="179">
        <f t="shared" ref="D74:R74" si="17">SUM(D75:D78)</f>
        <v>0</v>
      </c>
      <c r="E74" s="179">
        <f t="shared" si="17"/>
        <v>0</v>
      </c>
      <c r="F74" s="179">
        <f t="shared" si="17"/>
        <v>0</v>
      </c>
      <c r="G74" s="179">
        <f t="shared" si="17"/>
        <v>0</v>
      </c>
      <c r="H74" s="179">
        <f t="shared" si="17"/>
        <v>0</v>
      </c>
      <c r="I74" s="179">
        <f t="shared" si="17"/>
        <v>0</v>
      </c>
      <c r="J74" s="179">
        <f t="shared" si="17"/>
        <v>0</v>
      </c>
      <c r="K74" s="179">
        <f t="shared" si="17"/>
        <v>0</v>
      </c>
      <c r="L74" s="179">
        <f t="shared" si="17"/>
        <v>0</v>
      </c>
      <c r="M74" s="179">
        <f t="shared" si="17"/>
        <v>0</v>
      </c>
      <c r="N74" s="179">
        <f t="shared" si="17"/>
        <v>0</v>
      </c>
      <c r="O74" s="179">
        <f t="shared" si="17"/>
        <v>0</v>
      </c>
      <c r="P74" s="179">
        <f t="shared" si="17"/>
        <v>0</v>
      </c>
      <c r="Q74" s="179">
        <f t="shared" si="17"/>
        <v>0</v>
      </c>
      <c r="R74" s="179">
        <f t="shared" si="17"/>
        <v>0</v>
      </c>
    </row>
    <row r="75" spans="1:18" s="138" customFormat="1" ht="12.75" thickTop="1" thickBot="1">
      <c r="A75" s="170" t="s">
        <v>92</v>
      </c>
      <c r="B75" s="161">
        <v>3210</v>
      </c>
      <c r="C75" s="161">
        <v>530</v>
      </c>
      <c r="D75" s="185">
        <v>0</v>
      </c>
      <c r="E75" s="186">
        <v>0</v>
      </c>
      <c r="F75" s="185">
        <v>0</v>
      </c>
      <c r="G75" s="185">
        <v>0</v>
      </c>
      <c r="H75" s="185"/>
      <c r="I75" s="185"/>
      <c r="J75" s="185"/>
      <c r="K75" s="185"/>
      <c r="L75" s="185"/>
      <c r="M75" s="185"/>
      <c r="N75" s="185"/>
      <c r="O75" s="185"/>
      <c r="P75" s="185">
        <v>0</v>
      </c>
      <c r="Q75" s="185">
        <v>0</v>
      </c>
      <c r="R75" s="169">
        <f t="shared" ref="R75:R83" si="18">K75-P75</f>
        <v>0</v>
      </c>
    </row>
    <row r="76" spans="1:18" s="138" customFormat="1" ht="12.75" thickTop="1" thickBot="1">
      <c r="A76" s="170" t="s">
        <v>93</v>
      </c>
      <c r="B76" s="161">
        <v>3220</v>
      </c>
      <c r="C76" s="161">
        <v>540</v>
      </c>
      <c r="D76" s="185">
        <v>0</v>
      </c>
      <c r="E76" s="186">
        <v>0</v>
      </c>
      <c r="F76" s="185">
        <v>0</v>
      </c>
      <c r="G76" s="185">
        <v>0</v>
      </c>
      <c r="H76" s="185"/>
      <c r="I76" s="185"/>
      <c r="J76" s="185"/>
      <c r="K76" s="185"/>
      <c r="L76" s="185"/>
      <c r="M76" s="185"/>
      <c r="N76" s="185"/>
      <c r="O76" s="185"/>
      <c r="P76" s="185">
        <v>0</v>
      </c>
      <c r="Q76" s="185">
        <v>0</v>
      </c>
      <c r="R76" s="169">
        <f t="shared" si="18"/>
        <v>0</v>
      </c>
    </row>
    <row r="77" spans="1:18" s="138" customFormat="1" ht="12.75" thickTop="1" thickBot="1">
      <c r="A77" s="160" t="s">
        <v>94</v>
      </c>
      <c r="B77" s="161">
        <v>3230</v>
      </c>
      <c r="C77" s="161">
        <v>550</v>
      </c>
      <c r="D77" s="185">
        <v>0</v>
      </c>
      <c r="E77" s="186">
        <v>0</v>
      </c>
      <c r="F77" s="185">
        <v>0</v>
      </c>
      <c r="G77" s="185">
        <v>0</v>
      </c>
      <c r="H77" s="185"/>
      <c r="I77" s="185"/>
      <c r="J77" s="185"/>
      <c r="K77" s="185"/>
      <c r="L77" s="185"/>
      <c r="M77" s="185"/>
      <c r="N77" s="185"/>
      <c r="O77" s="185"/>
      <c r="P77" s="185">
        <v>0</v>
      </c>
      <c r="Q77" s="185">
        <v>0</v>
      </c>
      <c r="R77" s="169">
        <f t="shared" si="18"/>
        <v>0</v>
      </c>
    </row>
    <row r="78" spans="1:18" s="138" customFormat="1" ht="12.75" thickTop="1" thickBot="1">
      <c r="A78" s="170" t="s">
        <v>95</v>
      </c>
      <c r="B78" s="161">
        <v>3240</v>
      </c>
      <c r="C78" s="161">
        <v>560</v>
      </c>
      <c r="D78" s="177">
        <v>0</v>
      </c>
      <c r="E78" s="178">
        <v>0</v>
      </c>
      <c r="F78" s="177">
        <v>0</v>
      </c>
      <c r="G78" s="177">
        <v>0</v>
      </c>
      <c r="H78" s="177"/>
      <c r="I78" s="177"/>
      <c r="J78" s="177"/>
      <c r="K78" s="177"/>
      <c r="L78" s="177"/>
      <c r="M78" s="177"/>
      <c r="N78" s="177"/>
      <c r="O78" s="177"/>
      <c r="P78" s="177">
        <v>0</v>
      </c>
      <c r="Q78" s="177">
        <v>0</v>
      </c>
      <c r="R78" s="169">
        <f t="shared" si="18"/>
        <v>0</v>
      </c>
    </row>
    <row r="79" spans="1:18" s="138" customFormat="1" ht="12.75" thickTop="1" thickBot="1">
      <c r="A79" s="156" t="s">
        <v>97</v>
      </c>
      <c r="B79" s="156">
        <v>4100</v>
      </c>
      <c r="C79" s="156">
        <v>570</v>
      </c>
      <c r="D79" s="186">
        <f t="shared" ref="D79:Q79" si="19">SUM(D80)</f>
        <v>0</v>
      </c>
      <c r="E79" s="186">
        <f t="shared" si="19"/>
        <v>0</v>
      </c>
      <c r="F79" s="186">
        <f t="shared" si="19"/>
        <v>0</v>
      </c>
      <c r="G79" s="186">
        <f t="shared" si="19"/>
        <v>0</v>
      </c>
      <c r="H79" s="186">
        <f t="shared" si="19"/>
        <v>0</v>
      </c>
      <c r="I79" s="186">
        <f t="shared" si="19"/>
        <v>0</v>
      </c>
      <c r="J79" s="186">
        <f t="shared" si="19"/>
        <v>0</v>
      </c>
      <c r="K79" s="186">
        <f t="shared" si="19"/>
        <v>0</v>
      </c>
      <c r="L79" s="186">
        <f t="shared" si="19"/>
        <v>0</v>
      </c>
      <c r="M79" s="186">
        <f t="shared" si="19"/>
        <v>0</v>
      </c>
      <c r="N79" s="186">
        <f t="shared" si="19"/>
        <v>0</v>
      </c>
      <c r="O79" s="186">
        <f t="shared" si="19"/>
        <v>0</v>
      </c>
      <c r="P79" s="186">
        <f t="shared" si="19"/>
        <v>0</v>
      </c>
      <c r="Q79" s="186">
        <f t="shared" si="19"/>
        <v>0</v>
      </c>
      <c r="R79" s="169">
        <f t="shared" si="18"/>
        <v>0</v>
      </c>
    </row>
    <row r="80" spans="1:18" s="138" customFormat="1" ht="12.75" thickTop="1" thickBot="1">
      <c r="A80" s="160" t="s">
        <v>98</v>
      </c>
      <c r="B80" s="161">
        <v>4110</v>
      </c>
      <c r="C80" s="161">
        <v>580</v>
      </c>
      <c r="D80" s="178">
        <f>SUM(D81:D83)</f>
        <v>0</v>
      </c>
      <c r="E80" s="178">
        <f>SUM(E81:E83)</f>
        <v>0</v>
      </c>
      <c r="F80" s="178">
        <f>SUM(F81:F83)</f>
        <v>0</v>
      </c>
      <c r="G80" s="178">
        <f>SUM(G81:G83)</f>
        <v>0</v>
      </c>
      <c r="H80" s="178"/>
      <c r="I80" s="178"/>
      <c r="J80" s="178"/>
      <c r="K80" s="178"/>
      <c r="L80" s="178"/>
      <c r="M80" s="178"/>
      <c r="N80" s="178"/>
      <c r="O80" s="178"/>
      <c r="P80" s="178">
        <f>SUM(P81:P83)</f>
        <v>0</v>
      </c>
      <c r="Q80" s="178">
        <f>SUM(Q81:Q83)</f>
        <v>0</v>
      </c>
      <c r="R80" s="169">
        <f t="shared" si="18"/>
        <v>0</v>
      </c>
    </row>
    <row r="81" spans="1:18" s="138" customFormat="1" ht="12.75" thickTop="1" thickBot="1">
      <c r="A81" s="165" t="s">
        <v>99</v>
      </c>
      <c r="B81" s="154">
        <v>4111</v>
      </c>
      <c r="C81" s="154">
        <v>590</v>
      </c>
      <c r="D81" s="177">
        <v>0</v>
      </c>
      <c r="E81" s="178">
        <v>0</v>
      </c>
      <c r="F81" s="177">
        <v>0</v>
      </c>
      <c r="G81" s="177">
        <v>0</v>
      </c>
      <c r="H81" s="177"/>
      <c r="I81" s="177"/>
      <c r="J81" s="177"/>
      <c r="K81" s="177"/>
      <c r="L81" s="177"/>
      <c r="M81" s="177"/>
      <c r="N81" s="177"/>
      <c r="O81" s="177"/>
      <c r="P81" s="177">
        <v>0</v>
      </c>
      <c r="Q81" s="177">
        <v>0</v>
      </c>
      <c r="R81" s="169">
        <f t="shared" si="18"/>
        <v>0</v>
      </c>
    </row>
    <row r="82" spans="1:18" s="138" customFormat="1" ht="12.75" customHeight="1" thickTop="1" thickBot="1">
      <c r="A82" s="165" t="s">
        <v>100</v>
      </c>
      <c r="B82" s="154">
        <v>4112</v>
      </c>
      <c r="C82" s="154">
        <v>600</v>
      </c>
      <c r="D82" s="177">
        <v>0</v>
      </c>
      <c r="E82" s="178">
        <v>0</v>
      </c>
      <c r="F82" s="177">
        <v>0</v>
      </c>
      <c r="G82" s="177">
        <v>0</v>
      </c>
      <c r="H82" s="177"/>
      <c r="I82" s="177"/>
      <c r="J82" s="177"/>
      <c r="K82" s="177"/>
      <c r="L82" s="177"/>
      <c r="M82" s="177"/>
      <c r="N82" s="177"/>
      <c r="O82" s="177"/>
      <c r="P82" s="177">
        <v>0</v>
      </c>
      <c r="Q82" s="177">
        <v>0</v>
      </c>
      <c r="R82" s="169">
        <f t="shared" si="18"/>
        <v>0</v>
      </c>
    </row>
    <row r="83" spans="1:18" s="138" customFormat="1" ht="14.25" thickTop="1" thickBot="1">
      <c r="A83" s="187" t="s">
        <v>116</v>
      </c>
      <c r="B83" s="154">
        <v>4113</v>
      </c>
      <c r="C83" s="154">
        <v>610</v>
      </c>
      <c r="D83" s="182">
        <v>0</v>
      </c>
      <c r="E83" s="183">
        <v>0</v>
      </c>
      <c r="F83" s="182">
        <v>0</v>
      </c>
      <c r="G83" s="182">
        <v>0</v>
      </c>
      <c r="H83" s="182"/>
      <c r="I83" s="182"/>
      <c r="J83" s="182"/>
      <c r="K83" s="182"/>
      <c r="L83" s="182"/>
      <c r="M83" s="182"/>
      <c r="N83" s="182"/>
      <c r="O83" s="182"/>
      <c r="P83" s="182">
        <v>0</v>
      </c>
      <c r="Q83" s="182">
        <v>0</v>
      </c>
      <c r="R83" s="169">
        <f t="shared" si="18"/>
        <v>0</v>
      </c>
    </row>
    <row r="84" spans="1:18" s="138" customFormat="1" ht="12.75" thickTop="1" thickBot="1">
      <c r="A84" s="156" t="s">
        <v>105</v>
      </c>
      <c r="B84" s="156">
        <v>4200</v>
      </c>
      <c r="C84" s="156">
        <v>620</v>
      </c>
      <c r="D84" s="179">
        <f t="shared" ref="D84:R84" si="20">D85</f>
        <v>0</v>
      </c>
      <c r="E84" s="179">
        <f t="shared" si="20"/>
        <v>0</v>
      </c>
      <c r="F84" s="179">
        <f t="shared" si="20"/>
        <v>0</v>
      </c>
      <c r="G84" s="179">
        <f t="shared" si="20"/>
        <v>0</v>
      </c>
      <c r="H84" s="179">
        <f t="shared" si="20"/>
        <v>0</v>
      </c>
      <c r="I84" s="179">
        <f t="shared" si="20"/>
        <v>0</v>
      </c>
      <c r="J84" s="179">
        <f t="shared" si="20"/>
        <v>0</v>
      </c>
      <c r="K84" s="179">
        <f t="shared" si="20"/>
        <v>0</v>
      </c>
      <c r="L84" s="179">
        <f t="shared" si="20"/>
        <v>0</v>
      </c>
      <c r="M84" s="179">
        <f t="shared" si="20"/>
        <v>0</v>
      </c>
      <c r="N84" s="179">
        <f t="shared" si="20"/>
        <v>0</v>
      </c>
      <c r="O84" s="179">
        <f t="shared" si="20"/>
        <v>0</v>
      </c>
      <c r="P84" s="179">
        <f t="shared" si="20"/>
        <v>0</v>
      </c>
      <c r="Q84" s="179">
        <f t="shared" si="20"/>
        <v>0</v>
      </c>
      <c r="R84" s="179">
        <f t="shared" si="20"/>
        <v>0</v>
      </c>
    </row>
    <row r="85" spans="1:18" s="138" customFormat="1" ht="12.75" thickTop="1" thickBot="1">
      <c r="A85" s="160" t="s">
        <v>106</v>
      </c>
      <c r="B85" s="161">
        <v>4210</v>
      </c>
      <c r="C85" s="161">
        <v>630</v>
      </c>
      <c r="D85" s="177">
        <v>0</v>
      </c>
      <c r="E85" s="178">
        <v>0</v>
      </c>
      <c r="F85" s="177">
        <v>0</v>
      </c>
      <c r="G85" s="177">
        <v>0</v>
      </c>
      <c r="H85" s="177"/>
      <c r="I85" s="177"/>
      <c r="J85" s="177"/>
      <c r="K85" s="177"/>
      <c r="L85" s="177"/>
      <c r="M85" s="177"/>
      <c r="N85" s="177"/>
      <c r="O85" s="177"/>
      <c r="P85" s="177">
        <v>0</v>
      </c>
      <c r="Q85" s="177">
        <v>0</v>
      </c>
      <c r="R85" s="169">
        <f>K85-P85</f>
        <v>0</v>
      </c>
    </row>
    <row r="86" spans="1:18" s="138" customFormat="1" ht="12.75" thickTop="1" thickBot="1">
      <c r="A86" s="165" t="s">
        <v>133</v>
      </c>
      <c r="B86" s="154">
        <v>5000</v>
      </c>
      <c r="C86" s="154">
        <v>640</v>
      </c>
      <c r="D86" s="182" t="s">
        <v>134</v>
      </c>
      <c r="E86" s="182"/>
      <c r="F86" s="188" t="s">
        <v>134</v>
      </c>
      <c r="G86" s="188" t="s">
        <v>134</v>
      </c>
      <c r="H86" s="188"/>
      <c r="I86" s="188"/>
      <c r="J86" s="188"/>
      <c r="K86" s="188"/>
      <c r="L86" s="188"/>
      <c r="M86" s="188"/>
      <c r="N86" s="188"/>
      <c r="O86" s="188"/>
      <c r="P86" s="188" t="s">
        <v>134</v>
      </c>
      <c r="Q86" s="188" t="s">
        <v>134</v>
      </c>
      <c r="R86" s="169" t="s">
        <v>134</v>
      </c>
    </row>
    <row r="87" spans="1:18" s="138" customFormat="1" ht="12.75" thickTop="1" thickBot="1">
      <c r="A87" s="165" t="s">
        <v>141</v>
      </c>
      <c r="B87" s="154">
        <v>9000</v>
      </c>
      <c r="C87" s="154">
        <v>650</v>
      </c>
      <c r="D87" s="182">
        <v>0</v>
      </c>
      <c r="E87" s="183">
        <v>0</v>
      </c>
      <c r="F87" s="182">
        <v>0</v>
      </c>
      <c r="G87" s="182">
        <v>0</v>
      </c>
      <c r="H87" s="182"/>
      <c r="I87" s="182"/>
      <c r="J87" s="182"/>
      <c r="K87" s="182"/>
      <c r="L87" s="182"/>
      <c r="M87" s="182"/>
      <c r="N87" s="182"/>
      <c r="O87" s="182"/>
      <c r="P87" s="182">
        <v>0</v>
      </c>
      <c r="Q87" s="182">
        <v>0</v>
      </c>
      <c r="R87" s="169">
        <f>K87-P87</f>
        <v>0</v>
      </c>
    </row>
    <row r="88" spans="1:18" s="138" customFormat="1" ht="12" hidden="1" thickTop="1">
      <c r="A88" s="189"/>
      <c r="B88" s="190"/>
      <c r="C88" s="190">
        <v>650</v>
      </c>
      <c r="D88" s="191"/>
      <c r="E88" s="192"/>
      <c r="F88" s="191"/>
      <c r="G88" s="191"/>
      <c r="H88" s="191"/>
      <c r="I88" s="191"/>
      <c r="J88" s="191"/>
      <c r="K88" s="191"/>
      <c r="L88" s="191"/>
      <c r="M88" s="191"/>
      <c r="N88" s="191"/>
      <c r="O88" s="191"/>
      <c r="P88" s="191"/>
      <c r="Q88" s="191"/>
      <c r="R88" s="193"/>
    </row>
    <row r="89" spans="1:18" s="138" customFormat="1" ht="12" hidden="1" thickTop="1">
      <c r="A89" s="194"/>
      <c r="B89" s="195"/>
      <c r="C89" s="195"/>
      <c r="D89" s="196"/>
      <c r="E89" s="197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8"/>
    </row>
    <row r="90" spans="1:18" s="138" customFormat="1" ht="12" hidden="1" thickTop="1">
      <c r="A90" s="194"/>
      <c r="B90" s="195"/>
      <c r="C90" s="195"/>
      <c r="D90" s="196"/>
      <c r="E90" s="197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  <c r="R90" s="198"/>
    </row>
    <row r="91" spans="1:18" s="138" customFormat="1" ht="13.5" hidden="1" thickTop="1">
      <c r="A91" s="199"/>
      <c r="B91" s="195"/>
      <c r="C91" s="195"/>
      <c r="D91" s="196"/>
      <c r="E91" s="200"/>
      <c r="F91" s="196"/>
      <c r="G91" s="196"/>
      <c r="H91" s="196"/>
      <c r="I91" s="196"/>
      <c r="J91" s="196"/>
      <c r="K91" s="196"/>
      <c r="L91" s="196"/>
      <c r="M91" s="196"/>
      <c r="N91" s="196"/>
      <c r="O91" s="196"/>
      <c r="P91" s="196"/>
      <c r="Q91" s="196"/>
      <c r="R91" s="198"/>
    </row>
    <row r="92" spans="1:18" s="138" customFormat="1" ht="12" hidden="1" thickTop="1">
      <c r="A92" s="201"/>
      <c r="B92" s="202"/>
      <c r="C92" s="202"/>
      <c r="D92" s="203"/>
      <c r="E92" s="204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5"/>
    </row>
    <row r="93" spans="1:18" s="138" customFormat="1" ht="12" hidden="1" thickTop="1">
      <c r="A93" s="194"/>
      <c r="B93" s="195"/>
      <c r="C93" s="195"/>
      <c r="D93" s="196"/>
      <c r="E93" s="197"/>
      <c r="F93" s="196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8"/>
    </row>
    <row r="94" spans="1:18" s="138" customFormat="1" ht="12" hidden="1" thickTop="1">
      <c r="A94" s="194"/>
      <c r="B94" s="195"/>
      <c r="C94" s="195"/>
      <c r="D94" s="196"/>
      <c r="E94" s="197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8"/>
    </row>
    <row r="95" spans="1:18" s="138" customFormat="1" ht="12" hidden="1" thickTop="1">
      <c r="A95" s="194"/>
      <c r="B95" s="195"/>
      <c r="C95" s="195"/>
      <c r="D95" s="196"/>
      <c r="E95" s="197"/>
      <c r="F95" s="196"/>
      <c r="G95" s="196"/>
      <c r="H95" s="196"/>
      <c r="I95" s="196"/>
      <c r="J95" s="196"/>
      <c r="K95" s="196"/>
      <c r="L95" s="196"/>
      <c r="M95" s="196"/>
      <c r="N95" s="196"/>
      <c r="O95" s="196"/>
      <c r="P95" s="196"/>
      <c r="Q95" s="196"/>
      <c r="R95" s="198"/>
    </row>
    <row r="96" spans="1:18" s="138" customFormat="1" ht="12.75" hidden="1" thickTop="1">
      <c r="A96" s="206"/>
      <c r="B96" s="207"/>
      <c r="C96" s="207"/>
      <c r="D96" s="208"/>
      <c r="E96" s="209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5"/>
    </row>
    <row r="97" spans="1:18" s="138" customFormat="1" ht="12" hidden="1" thickTop="1">
      <c r="A97" s="201"/>
      <c r="B97" s="202"/>
      <c r="C97" s="202"/>
      <c r="D97" s="210"/>
      <c r="E97" s="211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2"/>
    </row>
    <row r="98" spans="1:18" s="138" customFormat="1" ht="12" hidden="1" thickTop="1">
      <c r="A98" s="201"/>
      <c r="B98" s="202"/>
      <c r="C98" s="202"/>
      <c r="D98" s="210"/>
      <c r="E98" s="211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2"/>
    </row>
    <row r="99" spans="1:18" s="138" customFormat="1" ht="12" hidden="1" thickTop="1">
      <c r="A99" s="213"/>
      <c r="B99" s="214"/>
      <c r="C99" s="195"/>
      <c r="D99" s="197"/>
      <c r="E99" s="215"/>
      <c r="F99" s="216"/>
      <c r="G99" s="216"/>
      <c r="H99" s="216"/>
      <c r="I99" s="216"/>
      <c r="J99" s="216"/>
      <c r="K99" s="216"/>
      <c r="L99" s="197"/>
      <c r="M99" s="197"/>
      <c r="N99" s="197"/>
      <c r="O99" s="197"/>
      <c r="P99" s="216"/>
      <c r="Q99" s="216"/>
      <c r="R99" s="217"/>
    </row>
    <row r="100" spans="1:18" ht="14.25" customHeight="1" thickTop="1">
      <c r="A100" s="142" t="s">
        <v>142</v>
      </c>
      <c r="D100" s="219"/>
      <c r="E100" s="219"/>
    </row>
    <row r="101" spans="1:18" s="134" customFormat="1" ht="12.75" customHeight="1">
      <c r="A101" s="220" t="s">
        <v>183</v>
      </c>
      <c r="C101" s="220"/>
      <c r="D101" s="381"/>
      <c r="E101" s="381"/>
      <c r="F101" s="220"/>
      <c r="G101" s="403" t="s">
        <v>184</v>
      </c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</row>
    <row r="102" spans="1:18" s="134" customFormat="1" ht="12.75" customHeight="1">
      <c r="B102" s="220"/>
      <c r="C102" s="220"/>
      <c r="D102" s="378" t="s">
        <v>108</v>
      </c>
      <c r="E102" s="378"/>
      <c r="F102" s="220"/>
      <c r="G102" s="402" t="s">
        <v>109</v>
      </c>
      <c r="H102" s="402"/>
      <c r="I102" s="402"/>
      <c r="J102" s="402"/>
      <c r="K102" s="402"/>
      <c r="L102" s="402"/>
      <c r="M102" s="402"/>
      <c r="N102" s="402"/>
      <c r="O102" s="402"/>
      <c r="P102" s="402"/>
    </row>
    <row r="103" spans="1:18" s="134" customFormat="1" ht="12" customHeight="1">
      <c r="A103" s="220" t="s">
        <v>154</v>
      </c>
      <c r="C103" s="220"/>
      <c r="D103" s="382"/>
      <c r="E103" s="382"/>
      <c r="F103" s="220"/>
      <c r="G103" s="403" t="s">
        <v>185</v>
      </c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</row>
    <row r="104" spans="1:18" s="134" customFormat="1" ht="12" customHeight="1">
      <c r="A104" s="221"/>
      <c r="C104" s="220"/>
      <c r="D104" s="378" t="s">
        <v>108</v>
      </c>
      <c r="E104" s="378"/>
      <c r="G104" s="402" t="s">
        <v>109</v>
      </c>
      <c r="H104" s="402"/>
      <c r="I104" s="402"/>
      <c r="J104" s="402"/>
      <c r="K104" s="402"/>
      <c r="L104" s="402"/>
      <c r="M104" s="402"/>
      <c r="N104" s="402"/>
      <c r="O104" s="402"/>
      <c r="P104" s="402"/>
      <c r="Q104" s="222"/>
    </row>
    <row r="105" spans="1:18" s="134" customFormat="1">
      <c r="A105" s="138"/>
      <c r="L105" s="229"/>
      <c r="M105" s="229"/>
      <c r="N105" s="229"/>
      <c r="O105" s="229"/>
    </row>
    <row r="107" spans="1:18">
      <c r="A107" s="223"/>
    </row>
  </sheetData>
  <mergeCells count="42">
    <mergeCell ref="A13:C13"/>
    <mergeCell ref="E13:R13"/>
    <mergeCell ref="A14:C14"/>
    <mergeCell ref="E14:R14"/>
    <mergeCell ref="B10:G10"/>
    <mergeCell ref="B11:G11"/>
    <mergeCell ref="A12:C12"/>
    <mergeCell ref="E12:P12"/>
    <mergeCell ref="G1:R3"/>
    <mergeCell ref="A4:R4"/>
    <mergeCell ref="A5:F5"/>
    <mergeCell ref="B9:G9"/>
    <mergeCell ref="A6:R6"/>
    <mergeCell ref="G101:Q101"/>
    <mergeCell ref="A19:A21"/>
    <mergeCell ref="B19:B21"/>
    <mergeCell ref="C19:C21"/>
    <mergeCell ref="D104:E104"/>
    <mergeCell ref="D101:E101"/>
    <mergeCell ref="E19:E21"/>
    <mergeCell ref="F19:F21"/>
    <mergeCell ref="G19:G21"/>
    <mergeCell ref="P19:P21"/>
    <mergeCell ref="G104:P104"/>
    <mergeCell ref="D102:E102"/>
    <mergeCell ref="G102:P102"/>
    <mergeCell ref="D103:E103"/>
    <mergeCell ref="G103:Q103"/>
    <mergeCell ref="A15:C15"/>
    <mergeCell ref="A18:T18"/>
    <mergeCell ref="D19:D21"/>
    <mergeCell ref="H19:H21"/>
    <mergeCell ref="I19:I21"/>
    <mergeCell ref="K19:K21"/>
    <mergeCell ref="J19:J21"/>
    <mergeCell ref="N19:N21"/>
    <mergeCell ref="M19:M21"/>
    <mergeCell ref="L19:L21"/>
    <mergeCell ref="R19:R21"/>
    <mergeCell ref="O19:O21"/>
    <mergeCell ref="Q19:Q21"/>
    <mergeCell ref="E15:R1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4</vt:i4>
      </vt:variant>
    </vt:vector>
  </HeadingPairs>
  <TitlesOfParts>
    <vt:vector size="16" baseType="lpstr">
      <vt:lpstr>Ф.4.3.КФК7321</vt:lpstr>
      <vt:lpstr>Ф.4.3.КФК1021</vt:lpstr>
      <vt:lpstr>Ф.4.1.</vt:lpstr>
      <vt:lpstr>Ф.4.2.</vt:lpstr>
      <vt:lpstr>Ф.№2 місц.</vt:lpstr>
      <vt:lpstr>Ф.№2.субв </vt:lpstr>
      <vt:lpstr>Ф.№2.дотація</vt:lpstr>
      <vt:lpstr>Ф.№2.НУШ</vt:lpstr>
      <vt:lpstr>Ф.№2.НУШ співфін</vt:lpstr>
      <vt:lpstr>Ф.№2.інклюз.</vt:lpstr>
      <vt:lpstr>Ф.№2.спром.шк.</vt:lpstr>
      <vt:lpstr>Ф.№2.спр.ш.співфін.</vt:lpstr>
      <vt:lpstr>Ф.4.1.!Заголовки_для_друку</vt:lpstr>
      <vt:lpstr>Ф.4.3.КФК1021!Заголовки_для_друку</vt:lpstr>
      <vt:lpstr>Ф.4.3.КФК7321!Заголовки_для_друку</vt:lpstr>
      <vt:lpstr>Ф.4.1.!Область_друку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School</cp:lastModifiedBy>
  <dcterms:created xsi:type="dcterms:W3CDTF">1996-10-08T23:32:33Z</dcterms:created>
  <dcterms:modified xsi:type="dcterms:W3CDTF">2022-09-20T11:18:24Z</dcterms:modified>
</cp:coreProperties>
</file>